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Report" sheetId="2" state="visible" r:id="rId2"/>
    <sheet name="Creators" sheetId="3" state="visible" r:id="rId3"/>
    <sheet name="Posts" sheetId="4" state="visible" r:id="rId4"/>
    <sheet name="Codes &amp; links" sheetId="5" state="visible" r:id="rId5"/>
    <sheet name="Costs" sheetId="6" state="visible" r:id="rId6"/>
    <sheet name="ROI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&quot;$&quot;#,##0.00"/>
    <numFmt numFmtId="166" formatCode="0.00&quot;x&quot;"/>
    <numFmt numFmtId="167" formatCode="&quot;$&quot;#,##0"/>
  </numFmts>
  <fonts count="7">
    <font>
      <name val="Calibri"/>
      <family val="2"/>
      <color theme="1"/>
      <sz val="11"/>
      <scheme val="minor"/>
    </font>
    <font>
      <b val="1"/>
    </font>
    <font>
      <b val="1"/>
      <color rgb="00B04ADC"/>
      <sz val="14"/>
    </font>
    <font>
      <b val="1"/>
      <color rgb="00FFFFFF"/>
    </font>
    <font>
      <i val="1"/>
      <color rgb="008A8A8A"/>
    </font>
    <font>
      <color rgb="006B6B6B"/>
    </font>
    <font>
      <b val="1"/>
      <color rgb="00B04ADC"/>
    </font>
  </fonts>
  <fills count="4">
    <fill>
      <patternFill/>
    </fill>
    <fill>
      <patternFill patternType="gray125"/>
    </fill>
    <fill>
      <patternFill patternType="solid">
        <fgColor rgb="00FFF4EE"/>
      </patternFill>
    </fill>
    <fill>
      <patternFill patternType="solid">
        <fgColor rgb="00B04AD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0"/>
    <xf numFmtId="164" fontId="0" fillId="2" borderId="0" applyAlignment="1" pivotButton="0" quotePrefix="0" xfId="0">
      <alignment vertical="top" wrapText="1"/>
    </xf>
    <xf numFmtId="165" fontId="0" fillId="2" borderId="0" applyAlignment="1" pivotButton="0" quotePrefix="0" xfId="0">
      <alignment vertical="top" wrapText="1"/>
    </xf>
    <xf numFmtId="0" fontId="0" fillId="2" borderId="0" applyAlignment="1" pivotButton="0" quotePrefix="0" xfId="0">
      <alignment vertical="top" wrapText="1"/>
    </xf>
    <xf numFmtId="0" fontId="5" fillId="0" borderId="0" applyAlignment="1" pivotButton="0" quotePrefix="0" xfId="0">
      <alignment wrapText="1"/>
    </xf>
    <xf numFmtId="0" fontId="6" fillId="0" borderId="0" pivotButton="0" quotePrefix="0" xfId="0"/>
    <xf numFmtId="167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165" fontId="0" fillId="0" borderId="0" pivotButton="0" quotePrefix="0" xfId="0"/>
    <xf numFmtId="0" fontId="3" fillId="3" borderId="0" applyAlignment="1" pivotButton="0" quotePrefix="0" xfId="0">
      <alignment vertical="center" wrapText="1"/>
    </xf>
    <xf numFmtId="0" fontId="4" fillId="0" borderId="0" pivotButton="0" quotePrefix="0" xfId="0"/>
    <xf numFmtId="164" fontId="4" fillId="0" borderId="0" pivotButton="0" quotePrefix="0" xfId="0"/>
    <xf numFmtId="165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34" customWidth="1" min="1" max="1"/>
    <col width="90" customWidth="1" min="2" max="2"/>
  </cols>
  <sheetData>
    <row r="1">
      <c r="A1" s="1" t="inlineStr">
        <is>
          <t>Influencer marketing ROI tracker</t>
        </is>
      </c>
      <c r="B1" s="2" t="inlineStr">
        <is>
          <t>From cheerful.ai/blog/influencer-marketing-roi. Free to use, copy and adapt.</t>
        </is>
      </c>
    </row>
    <row r="2">
      <c r="A2" s="3" t="inlineStr"/>
      <c r="B2" s="2" t="inlineStr"/>
    </row>
    <row r="3">
      <c r="A3" s="3" t="inlineStr">
        <is>
          <t>How to use it</t>
        </is>
      </c>
      <c r="B3" s="2" t="inlineStr">
        <is>
          <t>1. Set the four inputs below. 2. Add one row per creator on Creators. 3. Log every post on Posts, every code or link on Codes &amp; links, every cost on Costs. 4. ROI and Report fill themselves.</t>
        </is>
      </c>
    </row>
    <row r="4">
      <c r="A4" s="3" t="inlineStr">
        <is>
          <t>Example rows</t>
        </is>
      </c>
      <c r="B4" s="2" t="inlineStr">
        <is>
          <t>Grey italic rows marked EXAMPLE are there to show the shape. Delete them before you start.</t>
        </is>
      </c>
    </row>
    <row r="5">
      <c r="A5" s="3" t="inlineStr">
        <is>
          <t>Handles are the join key</t>
        </is>
      </c>
      <c r="B5" s="2" t="inlineStr">
        <is>
          <t>Type each creator handle exactly the same way on every tab (e.g. @maya.moves). ROI matches rows by handle.</t>
        </is>
      </c>
    </row>
    <row r="6">
      <c r="A6" s="3" t="inlineStr">
        <is>
          <t>Campaign-wide costs</t>
        </is>
      </c>
      <c r="B6" s="2" t="inlineStr">
        <is>
          <t>Costs that belong to no single creator (a tool, a photo shoot, your own hours) go on Costs with the handle CAMPAIGN. They count in the campaign totals, not in any creator's row.</t>
        </is>
      </c>
    </row>
    <row r="7">
      <c r="A7" s="3" t="inlineStr">
        <is>
          <t>Content value is not revenue</t>
        </is>
      </c>
      <c r="B7" s="2" t="inlineStr">
        <is>
          <t>Posts &gt; Content value prices views at YOUR paid-social CPM. Report shows it on its own line. Do not add it to revenue in the ROI line.</t>
        </is>
      </c>
    </row>
    <row r="8">
      <c r="A8" s="3" t="inlineStr">
        <is>
          <t>Google Sheets</t>
        </is>
      </c>
      <c r="B8" s="2" t="inlineStr">
        <is>
          <t>File &gt; Import &gt; Upload this .xlsx &gt; Replace spreadsheet. Formulas carry over.</t>
        </is>
      </c>
    </row>
    <row r="9">
      <c r="A9" s="3" t="inlineStr"/>
      <c r="B9" s="2" t="inlineStr"/>
    </row>
    <row r="10">
      <c r="A10" s="3" t="inlineStr">
        <is>
          <t>INPUTS</t>
        </is>
      </c>
      <c r="B10" s="2" t="inlineStr"/>
    </row>
    <row r="11">
      <c r="A11" s="3" t="inlineStr">
        <is>
          <t>Gross margin (%)</t>
        </is>
      </c>
      <c r="B11" s="4" t="n">
        <v>0.65</v>
      </c>
    </row>
    <row r="12">
      <c r="A12" s="3" t="inlineStr">
        <is>
          <t>Team hourly cost ($)</t>
        </is>
      </c>
      <c r="B12" s="5" t="n">
        <v>50</v>
      </c>
    </row>
    <row r="13">
      <c r="A13" s="3" t="inlineStr">
        <is>
          <t>Your paid-social CPM ($)</t>
        </is>
      </c>
      <c r="B13" s="5" t="n">
        <v>8</v>
      </c>
    </row>
    <row r="14">
      <c r="A14" s="3" t="inlineStr">
        <is>
          <t>Attribution window (days)</t>
        </is>
      </c>
      <c r="B14" s="6" t="n">
        <v>30</v>
      </c>
    </row>
    <row r="15">
      <c r="A15" s="3" t="inlineStr">
        <is>
          <t>Campaign name</t>
        </is>
      </c>
      <c r="B15" s="6" t="inlineStr">
        <is>
          <t>Spring seeding (example)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40" customWidth="1" min="1" max="1"/>
    <col width="18" customWidth="1" min="2" max="2"/>
    <col width="70" customWidth="1" min="3" max="3"/>
  </cols>
  <sheetData>
    <row r="1">
      <c r="A1" s="3" t="inlineStr">
        <is>
          <t>Campaign</t>
        </is>
      </c>
      <c r="B1">
        <f>'Read me'!$B$15</f>
        <v/>
      </c>
      <c r="C1" s="7" t="inlineStr"/>
    </row>
    <row r="2">
      <c r="A2" s="3" t="inlineStr"/>
      <c r="B2" t="inlineStr"/>
      <c r="C2" s="7" t="inlineStr"/>
    </row>
    <row r="3">
      <c r="A3" s="8" t="inlineStr">
        <is>
          <t>SALES (the ROI line)</t>
        </is>
      </c>
      <c r="B3" t="inlineStr"/>
      <c r="C3" s="7" t="inlineStr"/>
    </row>
    <row r="4">
      <c r="A4" s="3" t="inlineStr">
        <is>
          <t>Total cost, incl. team time</t>
        </is>
      </c>
      <c r="B4" s="9">
        <f>SUM(Costs!$F$2:$F$1000)</f>
        <v/>
      </c>
      <c r="C4" s="7" t="inlineStr">
        <is>
          <t>Fees + product at cost + shipping + hours x hourly cost + tools</t>
        </is>
      </c>
    </row>
    <row r="5">
      <c r="A5" s="3" t="inlineStr">
        <is>
          <t>Net attributed revenue</t>
        </is>
      </c>
      <c r="B5" s="9">
        <f>SUM('Codes &amp; links'!$J$2:$J$1000)</f>
        <v/>
      </c>
      <c r="C5" s="7" t="inlineStr">
        <is>
          <t>Codes and links, after discounts and refunds</t>
        </is>
      </c>
    </row>
    <row r="6">
      <c r="A6" s="3" t="inlineStr">
        <is>
          <t>Gross profit on that revenue</t>
        </is>
      </c>
      <c r="B6" s="9">
        <f>B5*'Read me'!$B$11</f>
        <v/>
      </c>
      <c r="C6" s="7" t="inlineStr">
        <is>
          <t>Revenue x gross margin from Read me</t>
        </is>
      </c>
    </row>
    <row r="7">
      <c r="A7" s="3" t="inlineStr">
        <is>
          <t>Profit ROI</t>
        </is>
      </c>
      <c r="B7" s="10">
        <f>IF(B4=0,"",(B6-B4)/B4)</f>
        <v/>
      </c>
      <c r="C7" s="7" t="inlineStr">
        <is>
          <t>(Gross profit - cost) / cost. The number to defend.</t>
        </is>
      </c>
    </row>
    <row r="8">
      <c r="A8" s="3" t="inlineStr">
        <is>
          <t>Revenue ROI</t>
        </is>
      </c>
      <c r="B8" s="10">
        <f>IF(B4=0,"",(B5-B4)/B4)</f>
        <v/>
      </c>
      <c r="C8" s="7" t="inlineStr">
        <is>
          <t>(Revenue - cost) / cost. Flatters you by ignoring product cost.</t>
        </is>
      </c>
    </row>
    <row r="9">
      <c r="A9" s="3" t="inlineStr">
        <is>
          <t>ROAS</t>
        </is>
      </c>
      <c r="B9" s="11">
        <f>IF(B4=0,"",B5/B4)</f>
        <v/>
      </c>
      <c r="C9" s="7" t="inlineStr">
        <is>
          <t>Revenue / cost</t>
        </is>
      </c>
    </row>
    <row r="10">
      <c r="A10" s="3" t="inlineStr">
        <is>
          <t>Orders</t>
        </is>
      </c>
      <c r="B10">
        <f>SUM('Codes &amp; links'!$F$2:$F$1000)</f>
        <v/>
      </c>
      <c r="C10" s="7" t="inlineStr"/>
    </row>
    <row r="11">
      <c r="A11" s="3" t="inlineStr">
        <is>
          <t>New customers</t>
        </is>
      </c>
      <c r="B11">
        <f>SUM('Codes &amp; links'!$K$2:$K$1000)</f>
        <v/>
      </c>
      <c r="C11" s="7" t="inlineStr"/>
    </row>
    <row r="12">
      <c r="A12" s="3" t="inlineStr">
        <is>
          <t>Cost per new customer</t>
        </is>
      </c>
      <c r="B12" s="9">
        <f>IF(N(B11)=0,"",B4/B11)</f>
        <v/>
      </c>
      <c r="C12" s="7" t="inlineStr">
        <is>
          <t>Compare with your paid-social CAC</t>
        </is>
      </c>
    </row>
    <row r="13">
      <c r="A13" s="3" t="inlineStr"/>
      <c r="B13" t="inlineStr"/>
      <c r="C13" s="7" t="inlineStr"/>
    </row>
    <row r="14">
      <c r="A14" s="8" t="inlineStr">
        <is>
          <t>CONTENT (report beside ROI, never inside it)</t>
        </is>
      </c>
      <c r="B14" t="inlineStr"/>
      <c r="C14" s="7" t="inlineStr"/>
    </row>
    <row r="15">
      <c r="A15" s="3" t="inlineStr">
        <is>
          <t>Creators shipped or paid</t>
        </is>
      </c>
      <c r="B15">
        <f>COUNTA(Creators!$A$2:$A$1000)</f>
        <v/>
      </c>
      <c r="C15" s="7" t="inlineStr"/>
    </row>
    <row r="16">
      <c r="A16" s="3" t="inlineStr">
        <is>
          <t>Creators who posted</t>
        </is>
      </c>
      <c r="B16">
        <f>SUMPRODUCT((Creators!$A$2:$A$1000&lt;&gt;"")*(COUNTIF(Posts!$B$2:$B$1000,Creators!$A$2:$A$1000)&gt;0))</f>
        <v/>
      </c>
      <c r="C16" s="7" t="inlineStr"/>
    </row>
    <row r="17">
      <c r="A17" s="3" t="inlineStr">
        <is>
          <t>Post rate</t>
        </is>
      </c>
      <c r="B17" s="10">
        <f>IF(B15=0,"",B16/B15)</f>
        <v/>
      </c>
      <c r="C17" s="7" t="inlineStr">
        <is>
          <t>Creators who posted / creators shipped or paid</t>
        </is>
      </c>
    </row>
    <row r="18">
      <c r="A18" s="3" t="inlineStr">
        <is>
          <t>Posts logged</t>
        </is>
      </c>
      <c r="B18">
        <f>COUNTA(Posts!$B$2:$B$1000)</f>
        <v/>
      </c>
      <c r="C18" s="7" t="inlineStr"/>
    </row>
    <row r="19">
      <c r="A19" s="3" t="inlineStr">
        <is>
          <t>Views</t>
        </is>
      </c>
      <c r="B19">
        <f>SUM(Posts!$F$2:$F$1000)</f>
        <v/>
      </c>
      <c r="C19" s="7" t="inlineStr"/>
    </row>
    <row r="20">
      <c r="A20" s="3" t="inlineStr">
        <is>
          <t>Engagements</t>
        </is>
      </c>
      <c r="B20">
        <f>SUM(Posts!$G$2:$J$1000)</f>
        <v/>
      </c>
      <c r="C20" s="7" t="inlineStr">
        <is>
          <t>Likes + comments + shares + saves</t>
        </is>
      </c>
    </row>
    <row r="21">
      <c r="A21" s="3" t="inlineStr">
        <is>
          <t>CPM (cost per 1,000 views)</t>
        </is>
      </c>
      <c r="B21" s="9">
        <f>IF(B19=0,"",B4/B19*1000)</f>
        <v/>
      </c>
      <c r="C21" s="7" t="inlineStr"/>
    </row>
    <row r="22">
      <c r="A22" s="3" t="inlineStr">
        <is>
          <t>CPE (cost per engagement)</t>
        </is>
      </c>
      <c r="B22" s="12">
        <f>IF(B20=0,"",B4/B20)</f>
        <v/>
      </c>
      <c r="C22" s="7" t="inlineStr"/>
    </row>
    <row r="23">
      <c r="A23" s="3" t="inlineStr">
        <is>
          <t>Content value at your CPM</t>
        </is>
      </c>
      <c r="B23" s="9">
        <f>SUM(Posts!$N$2:$N$1000)</f>
        <v/>
      </c>
      <c r="C23" s="7" t="inlineStr">
        <is>
          <t>What the same views would cost as paid social. Not revenue.</t>
        </is>
      </c>
    </row>
    <row r="24">
      <c r="A24" s="3" t="inlineStr"/>
      <c r="B24" t="inlineStr"/>
      <c r="C24" s="7" t="inlineStr"/>
    </row>
    <row r="25">
      <c r="A25" s="8" t="inlineStr">
        <is>
          <t>METHOD (write this down every time)</t>
        </is>
      </c>
      <c r="B25" t="inlineStr"/>
      <c r="C25" s="7" t="inlineStr"/>
    </row>
    <row r="26">
      <c r="A26" s="3" t="inlineStr">
        <is>
          <t>Attribution window (days)</t>
        </is>
      </c>
      <c r="B26">
        <f>'Read me'!$B$14</f>
        <v/>
      </c>
      <c r="C26" s="7" t="inlineStr"/>
    </row>
    <row r="27">
      <c r="A27" s="3" t="inlineStr">
        <is>
          <t>What is counted</t>
        </is>
      </c>
      <c r="B27" t="inlineStr">
        <is>
          <t>Discount-code and tracked-link sales, deduplicated by order</t>
        </is>
      </c>
      <c r="C27" s="7" t="inlineStr">
        <is>
          <t>Edit to match what you actually did</t>
        </is>
      </c>
    </row>
    <row r="28">
      <c r="A28" s="3" t="inlineStr">
        <is>
          <t>What is NOT counted</t>
        </is>
      </c>
      <c r="B28" t="inlineStr">
        <is>
          <t>Sales with no code or link (halo), repeat purchases after the window</t>
        </is>
      </c>
      <c r="C28" s="7" t="inlineStr">
        <is>
          <t>Name the gap so nobody assumes it is zero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2" customWidth="1" min="3" max="3"/>
    <col width="14" customWidth="1" min="4" max="4"/>
    <col width="16" customWidth="1" min="5" max="5"/>
    <col width="16" customWidth="1" min="6" max="6"/>
    <col width="16" customWidth="1" min="7" max="7"/>
    <col width="34" customWidth="1" min="8" max="8"/>
    <col width="30" customWidth="1" min="9" max="9"/>
  </cols>
  <sheetData>
    <row r="1" ht="34" customHeight="1">
      <c r="A1" s="13" t="inlineStr">
        <is>
          <t>Handle</t>
        </is>
      </c>
      <c r="B1" s="13" t="inlineStr">
        <is>
          <t>Platform</t>
        </is>
      </c>
      <c r="C1" s="13" t="inlineStr">
        <is>
          <t>Followers</t>
        </is>
      </c>
      <c r="D1" s="13" t="inlineStr">
        <is>
          <t>Deal type</t>
        </is>
      </c>
      <c r="E1" s="13" t="inlineStr">
        <is>
          <t>Status</t>
        </is>
      </c>
      <c r="F1" s="13" t="inlineStr">
        <is>
          <t>Product shipped (date)</t>
        </is>
      </c>
      <c r="G1" s="13" t="inlineStr">
        <is>
          <t>Discount code</t>
        </is>
      </c>
      <c r="H1" s="13" t="inlineStr">
        <is>
          <t>Tracking link / UTM campaign</t>
        </is>
      </c>
      <c r="I1" s="13" t="inlineStr">
        <is>
          <t>Notes</t>
        </is>
      </c>
    </row>
    <row r="2">
      <c r="A2" s="14" t="inlineStr">
        <is>
          <t>@maya.moves</t>
        </is>
      </c>
      <c r="B2" s="14" t="inlineStr">
        <is>
          <t>Instagram</t>
        </is>
      </c>
      <c r="C2" s="14" t="n">
        <v>18400</v>
      </c>
      <c r="D2" s="14" t="inlineStr">
        <is>
          <t>Paid + product</t>
        </is>
      </c>
      <c r="E2" s="14" t="inlineStr">
        <is>
          <t>Posted</t>
        </is>
      </c>
      <c r="F2" s="14" t="inlineStr">
        <is>
          <t>2026-04-02</t>
        </is>
      </c>
      <c r="G2" s="14" t="inlineStr">
        <is>
          <t>MAYA15</t>
        </is>
      </c>
      <c r="H2" s="14" t="inlineStr">
        <is>
          <t>utm_campaign=spring_seed&amp;utm_content=maya</t>
        </is>
      </c>
      <c r="I2" s="14" t="inlineStr">
        <is>
          <t>EXAMPLE</t>
        </is>
      </c>
    </row>
    <row r="3">
      <c r="A3" s="14" t="inlineStr">
        <is>
          <t>@thecozykitchen</t>
        </is>
      </c>
      <c r="B3" s="14" t="inlineStr">
        <is>
          <t>TikTok</t>
        </is>
      </c>
      <c r="C3" s="14" t="n">
        <v>42100</v>
      </c>
      <c r="D3" s="14" t="inlineStr">
        <is>
          <t>Gifted</t>
        </is>
      </c>
      <c r="E3" s="14" t="inlineStr">
        <is>
          <t>Posted</t>
        </is>
      </c>
      <c r="F3" s="14" t="inlineStr">
        <is>
          <t>2026-04-03</t>
        </is>
      </c>
      <c r="G3" s="14" t="inlineStr">
        <is>
          <t>COZY15</t>
        </is>
      </c>
      <c r="H3" s="14" t="inlineStr">
        <is>
          <t>utm_campaign=spring_seed&amp;utm_content=cozy</t>
        </is>
      </c>
      <c r="I3" s="14" t="inlineStr">
        <is>
          <t>EXAMPLE</t>
        </is>
      </c>
    </row>
    <row r="4">
      <c r="A4" s="14" t="inlineStr">
        <is>
          <t>@runwithdev</t>
        </is>
      </c>
      <c r="B4" s="14" t="inlineStr">
        <is>
          <t>Instagram</t>
        </is>
      </c>
      <c r="C4" s="14" t="n">
        <v>9800</v>
      </c>
      <c r="D4" s="14" t="inlineStr">
        <is>
          <t>Affiliate</t>
        </is>
      </c>
      <c r="E4" s="14" t="inlineStr">
        <is>
          <t>Shipped, no post yet</t>
        </is>
      </c>
      <c r="F4" s="14" t="inlineStr">
        <is>
          <t>2026-04-05</t>
        </is>
      </c>
      <c r="G4" s="14" t="inlineStr">
        <is>
          <t>DEV15</t>
        </is>
      </c>
      <c r="H4" s="14" t="inlineStr">
        <is>
          <t>utm_campaign=spring_seed&amp;utm_content=dev</t>
        </is>
      </c>
      <c r="I4" s="14" t="inlineStr">
        <is>
          <t>EXAMPLE</t>
        </is>
      </c>
    </row>
  </sheetData>
  <dataValidations count="3">
    <dataValidation sqref="B2:B200" showDropDown="0" showInputMessage="0" showErrorMessage="0" allowBlank="1" type="list">
      <formula1>"Instagram,TikTok,YouTube,Other"</formula1>
    </dataValidation>
    <dataValidation sqref="D2:D200" showDropDown="0" showInputMessage="0" showErrorMessage="0" allowBlank="1" type="list">
      <formula1>"Paid,Paid + product,Gifted,Affiliate"</formula1>
    </dataValidation>
    <dataValidation sqref="E2:E200" showDropDown="0" showInputMessage="0" showErrorMessage="0" allowBlank="1" type="list">
      <formula1>"Contacted,Agreed,Shipped, no post yet,Posted,Declined"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8" customWidth="1" min="2" max="2"/>
    <col width="11" customWidth="1" min="3" max="3"/>
    <col width="10" customWidth="1" min="4" max="4"/>
    <col width="34" customWidth="1" min="5" max="5"/>
    <col width="10" customWidth="1" min="6" max="6"/>
    <col width="9" customWidth="1" min="7" max="7"/>
    <col width="10" customWidth="1" min="8" max="8"/>
    <col width="9" customWidth="1" min="9" max="9"/>
    <col width="9" customWidth="1" min="10" max="10"/>
    <col width="11" customWidth="1" min="11" max="11"/>
    <col width="12" customWidth="1" min="12" max="12"/>
    <col width="14" customWidth="1" min="13" max="13"/>
    <col width="16" customWidth="1" min="14" max="14"/>
  </cols>
  <sheetData>
    <row r="1" ht="34" customHeight="1">
      <c r="A1" s="13" t="inlineStr">
        <is>
          <t>Date posted</t>
        </is>
      </c>
      <c r="B1" s="13" t="inlineStr">
        <is>
          <t>Handle</t>
        </is>
      </c>
      <c r="C1" s="13" t="inlineStr">
        <is>
          <t>Platform</t>
        </is>
      </c>
      <c r="D1" s="13" t="inlineStr">
        <is>
          <t>Format</t>
        </is>
      </c>
      <c r="E1" s="13" t="inlineStr">
        <is>
          <t>Post URL</t>
        </is>
      </c>
      <c r="F1" s="13" t="inlineStr">
        <is>
          <t>Views</t>
        </is>
      </c>
      <c r="G1" s="13" t="inlineStr">
        <is>
          <t>Likes</t>
        </is>
      </c>
      <c r="H1" s="13" t="inlineStr">
        <is>
          <t>Comments</t>
        </is>
      </c>
      <c r="I1" s="13" t="inlineStr">
        <is>
          <t>Shares</t>
        </is>
      </c>
      <c r="J1" s="13" t="inlineStr">
        <is>
          <t>Saves</t>
        </is>
      </c>
      <c r="K1" s="13" t="inlineStr">
        <is>
          <t>Link clicks</t>
        </is>
      </c>
      <c r="L1" s="13" t="inlineStr">
        <is>
          <t>Engagements</t>
        </is>
      </c>
      <c r="M1" s="13" t="inlineStr">
        <is>
          <t>Engagement rate (per view)</t>
        </is>
      </c>
      <c r="N1" s="13" t="inlineStr">
        <is>
          <t>Content value ($, your CPM)</t>
        </is>
      </c>
    </row>
    <row r="2">
      <c r="A2" s="14" t="inlineStr">
        <is>
          <t>2026-04-11</t>
        </is>
      </c>
      <c r="B2" s="14" t="inlineStr">
        <is>
          <t>@maya.moves</t>
        </is>
      </c>
      <c r="C2" s="14" t="inlineStr">
        <is>
          <t>Instagram</t>
        </is>
      </c>
      <c r="D2" s="14" t="inlineStr">
        <is>
          <t>Reel</t>
        </is>
      </c>
      <c r="E2" s="14" t="inlineStr">
        <is>
          <t>https://instagram.com/reel/example1</t>
        </is>
      </c>
      <c r="F2" s="14" t="n">
        <v>31200</v>
      </c>
      <c r="G2" s="14" t="n">
        <v>1480</v>
      </c>
      <c r="H2" s="14" t="n">
        <v>62</v>
      </c>
      <c r="I2" s="14" t="n">
        <v>45</v>
      </c>
      <c r="J2" s="14" t="n">
        <v>120</v>
      </c>
      <c r="K2" s="14" t="n">
        <v>210</v>
      </c>
      <c r="L2" s="14">
        <f>IF(B2="","",SUM(G2:J2))</f>
        <v/>
      </c>
      <c r="M2" s="15">
        <f>IF(OR(B2="",N(F2)=0),"",L2/F2)</f>
        <v/>
      </c>
      <c r="N2" s="16">
        <f>IF(B2="","",F2/1000*'Read me'!$B$13)</f>
        <v/>
      </c>
    </row>
    <row r="3">
      <c r="A3" s="14" t="inlineStr">
        <is>
          <t>2026-04-12</t>
        </is>
      </c>
      <c r="B3" s="14" t="inlineStr">
        <is>
          <t>@maya.moves</t>
        </is>
      </c>
      <c r="C3" s="14" t="inlineStr">
        <is>
          <t>Instagram</t>
        </is>
      </c>
      <c r="D3" s="14" t="inlineStr">
        <is>
          <t>Story</t>
        </is>
      </c>
      <c r="E3" s="14" t="inlineStr">
        <is>
          <t>(Story, captured same day)</t>
        </is>
      </c>
      <c r="F3" s="14" t="n">
        <v>1300</v>
      </c>
      <c r="G3" s="14" t="n"/>
      <c r="H3" s="14" t="n"/>
      <c r="I3" s="14" t="n"/>
      <c r="J3" s="14" t="n"/>
      <c r="K3" s="14" t="n">
        <v>38</v>
      </c>
      <c r="L3" s="14">
        <f>IF(B3="","",SUM(G3:J3))</f>
        <v/>
      </c>
      <c r="M3" s="15">
        <f>IF(OR(B3="",N(F3)=0),"",L3/F3)</f>
        <v/>
      </c>
      <c r="N3" s="16">
        <f>IF(B3="","",F3/1000*'Read me'!$B$13)</f>
        <v/>
      </c>
    </row>
    <row r="4">
      <c r="A4" s="14" t="inlineStr">
        <is>
          <t>2026-04-15</t>
        </is>
      </c>
      <c r="B4" s="14" t="inlineStr">
        <is>
          <t>@thecozykitchen</t>
        </is>
      </c>
      <c r="C4" s="14" t="inlineStr">
        <is>
          <t>TikTok</t>
        </is>
      </c>
      <c r="D4" s="14" t="inlineStr">
        <is>
          <t>Video</t>
        </is>
      </c>
      <c r="E4" s="14" t="inlineStr">
        <is>
          <t>https://tiktok.com/@thecozykitchen/video/example2</t>
        </is>
      </c>
      <c r="F4" s="14" t="n">
        <v>88500</v>
      </c>
      <c r="G4" s="14" t="n">
        <v>5210</v>
      </c>
      <c r="H4" s="14" t="n">
        <v>140</v>
      </c>
      <c r="I4" s="14" t="n">
        <v>310</v>
      </c>
      <c r="J4" s="14" t="n">
        <v>690</v>
      </c>
      <c r="K4" s="14" t="n"/>
      <c r="L4" s="14">
        <f>IF(B4="","",SUM(G4:J4))</f>
        <v/>
      </c>
      <c r="M4" s="15">
        <f>IF(OR(B4="",N(F4)=0),"",L4/F4)</f>
        <v/>
      </c>
      <c r="N4" s="16">
        <f>IF(B4="","",F4/1000*'Read me'!$B$13)</f>
        <v/>
      </c>
    </row>
    <row r="5">
      <c r="L5">
        <f>IF(B5="","",SUM(G5:J5))</f>
        <v/>
      </c>
      <c r="M5" s="10">
        <f>IF(OR(B5="",N(F5)=0),"",L5/F5)</f>
        <v/>
      </c>
      <c r="N5" s="12">
        <f>IF(B5="","",F5/1000*'Read me'!$B$13)</f>
        <v/>
      </c>
    </row>
    <row r="6">
      <c r="L6">
        <f>IF(B6="","",SUM(G6:J6))</f>
        <v/>
      </c>
      <c r="M6" s="10">
        <f>IF(OR(B6="",N(F6)=0),"",L6/F6)</f>
        <v/>
      </c>
      <c r="N6" s="12">
        <f>IF(B6="","",F6/1000*'Read me'!$B$13)</f>
        <v/>
      </c>
    </row>
    <row r="7">
      <c r="L7">
        <f>IF(B7="","",SUM(G7:J7))</f>
        <v/>
      </c>
      <c r="M7" s="10">
        <f>IF(OR(B7="",N(F7)=0),"",L7/F7)</f>
        <v/>
      </c>
      <c r="N7" s="12">
        <f>IF(B7="","",F7/1000*'Read me'!$B$13)</f>
        <v/>
      </c>
    </row>
    <row r="8">
      <c r="L8">
        <f>IF(B8="","",SUM(G8:J8))</f>
        <v/>
      </c>
      <c r="M8" s="10">
        <f>IF(OR(B8="",N(F8)=0),"",L8/F8)</f>
        <v/>
      </c>
      <c r="N8" s="12">
        <f>IF(B8="","",F8/1000*'Read me'!$B$13)</f>
        <v/>
      </c>
    </row>
    <row r="9">
      <c r="L9">
        <f>IF(B9="","",SUM(G9:J9))</f>
        <v/>
      </c>
      <c r="M9" s="10">
        <f>IF(OR(B9="",N(F9)=0),"",L9/F9)</f>
        <v/>
      </c>
      <c r="N9" s="12">
        <f>IF(B9="","",F9/1000*'Read me'!$B$13)</f>
        <v/>
      </c>
    </row>
    <row r="10">
      <c r="L10">
        <f>IF(B10="","",SUM(G10:J10))</f>
        <v/>
      </c>
      <c r="M10" s="10">
        <f>IF(OR(B10="",N(F10)=0),"",L10/F10)</f>
        <v/>
      </c>
      <c r="N10" s="12">
        <f>IF(B10="","",F10/1000*'Read me'!$B$13)</f>
        <v/>
      </c>
    </row>
    <row r="11">
      <c r="L11">
        <f>IF(B11="","",SUM(G11:J11))</f>
        <v/>
      </c>
      <c r="M11" s="10">
        <f>IF(OR(B11="",N(F11)=0),"",L11/F11)</f>
        <v/>
      </c>
      <c r="N11" s="12">
        <f>IF(B11="","",F11/1000*'Read me'!$B$13)</f>
        <v/>
      </c>
    </row>
    <row r="12">
      <c r="L12">
        <f>IF(B12="","",SUM(G12:J12))</f>
        <v/>
      </c>
      <c r="M12" s="10">
        <f>IF(OR(B12="",N(F12)=0),"",L12/F12)</f>
        <v/>
      </c>
      <c r="N12" s="12">
        <f>IF(B12="","",F12/1000*'Read me'!$B$13)</f>
        <v/>
      </c>
    </row>
    <row r="13">
      <c r="L13">
        <f>IF(B13="","",SUM(G13:J13))</f>
        <v/>
      </c>
      <c r="M13" s="10">
        <f>IF(OR(B13="",N(F13)=0),"",L13/F13)</f>
        <v/>
      </c>
      <c r="N13" s="12">
        <f>IF(B13="","",F13/1000*'Read me'!$B$13)</f>
        <v/>
      </c>
    </row>
    <row r="14">
      <c r="L14">
        <f>IF(B14="","",SUM(G14:J14))</f>
        <v/>
      </c>
      <c r="M14" s="10">
        <f>IF(OR(B14="",N(F14)=0),"",L14/F14)</f>
        <v/>
      </c>
      <c r="N14" s="12">
        <f>IF(B14="","",F14/1000*'Read me'!$B$13)</f>
        <v/>
      </c>
    </row>
    <row r="15">
      <c r="L15">
        <f>IF(B15="","",SUM(G15:J15))</f>
        <v/>
      </c>
      <c r="M15" s="10">
        <f>IF(OR(B15="",N(F15)=0),"",L15/F15)</f>
        <v/>
      </c>
      <c r="N15" s="12">
        <f>IF(B15="","",F15/1000*'Read me'!$B$13)</f>
        <v/>
      </c>
    </row>
    <row r="16">
      <c r="L16">
        <f>IF(B16="","",SUM(G16:J16))</f>
        <v/>
      </c>
      <c r="M16" s="10">
        <f>IF(OR(B16="",N(F16)=0),"",L16/F16)</f>
        <v/>
      </c>
      <c r="N16" s="12">
        <f>IF(B16="","",F16/1000*'Read me'!$B$13)</f>
        <v/>
      </c>
    </row>
    <row r="17">
      <c r="L17">
        <f>IF(B17="","",SUM(G17:J17))</f>
        <v/>
      </c>
      <c r="M17" s="10">
        <f>IF(OR(B17="",N(F17)=0),"",L17/F17)</f>
        <v/>
      </c>
      <c r="N17" s="12">
        <f>IF(B17="","",F17/1000*'Read me'!$B$13)</f>
        <v/>
      </c>
    </row>
    <row r="18">
      <c r="L18">
        <f>IF(B18="","",SUM(G18:J18))</f>
        <v/>
      </c>
      <c r="M18" s="10">
        <f>IF(OR(B18="",N(F18)=0),"",L18/F18)</f>
        <v/>
      </c>
      <c r="N18" s="12">
        <f>IF(B18="","",F18/1000*'Read me'!$B$13)</f>
        <v/>
      </c>
    </row>
    <row r="19">
      <c r="L19">
        <f>IF(B19="","",SUM(G19:J19))</f>
        <v/>
      </c>
      <c r="M19" s="10">
        <f>IF(OR(B19="",N(F19)=0),"",L19/F19)</f>
        <v/>
      </c>
      <c r="N19" s="12">
        <f>IF(B19="","",F19/1000*'Read me'!$B$13)</f>
        <v/>
      </c>
    </row>
    <row r="20">
      <c r="L20">
        <f>IF(B20="","",SUM(G20:J20))</f>
        <v/>
      </c>
      <c r="M20" s="10">
        <f>IF(OR(B20="",N(F20)=0),"",L20/F20)</f>
        <v/>
      </c>
      <c r="N20" s="12">
        <f>IF(B20="","",F20/1000*'Read me'!$B$13)</f>
        <v/>
      </c>
    </row>
    <row r="21">
      <c r="L21">
        <f>IF(B21="","",SUM(G21:J21))</f>
        <v/>
      </c>
      <c r="M21" s="10">
        <f>IF(OR(B21="",N(F21)=0),"",L21/F21)</f>
        <v/>
      </c>
      <c r="N21" s="12">
        <f>IF(B21="","",F21/1000*'Read me'!$B$13)</f>
        <v/>
      </c>
    </row>
    <row r="22">
      <c r="L22">
        <f>IF(B22="","",SUM(G22:J22))</f>
        <v/>
      </c>
      <c r="M22" s="10">
        <f>IF(OR(B22="",N(F22)=0),"",L22/F22)</f>
        <v/>
      </c>
      <c r="N22" s="12">
        <f>IF(B22="","",F22/1000*'Read me'!$B$13)</f>
        <v/>
      </c>
    </row>
    <row r="23">
      <c r="L23">
        <f>IF(B23="","",SUM(G23:J23))</f>
        <v/>
      </c>
      <c r="M23" s="10">
        <f>IF(OR(B23="",N(F23)=0),"",L23/F23)</f>
        <v/>
      </c>
      <c r="N23" s="12">
        <f>IF(B23="","",F23/1000*'Read me'!$B$13)</f>
        <v/>
      </c>
    </row>
    <row r="24">
      <c r="L24">
        <f>IF(B24="","",SUM(G24:J24))</f>
        <v/>
      </c>
      <c r="M24" s="10">
        <f>IF(OR(B24="",N(F24)=0),"",L24/F24)</f>
        <v/>
      </c>
      <c r="N24" s="12">
        <f>IF(B24="","",F24/1000*'Read me'!$B$13)</f>
        <v/>
      </c>
    </row>
    <row r="25">
      <c r="L25">
        <f>IF(B25="","",SUM(G25:J25))</f>
        <v/>
      </c>
      <c r="M25" s="10">
        <f>IF(OR(B25="",N(F25)=0),"",L25/F25)</f>
        <v/>
      </c>
      <c r="N25" s="12">
        <f>IF(B25="","",F25/1000*'Read me'!$B$13)</f>
        <v/>
      </c>
    </row>
    <row r="26">
      <c r="L26">
        <f>IF(B26="","",SUM(G26:J26))</f>
        <v/>
      </c>
      <c r="M26" s="10">
        <f>IF(OR(B26="",N(F26)=0),"",L26/F26)</f>
        <v/>
      </c>
      <c r="N26" s="12">
        <f>IF(B26="","",F26/1000*'Read me'!$B$13)</f>
        <v/>
      </c>
    </row>
    <row r="27">
      <c r="L27">
        <f>IF(B27="","",SUM(G27:J27))</f>
        <v/>
      </c>
      <c r="M27" s="10">
        <f>IF(OR(B27="",N(F27)=0),"",L27/F27)</f>
        <v/>
      </c>
      <c r="N27" s="12">
        <f>IF(B27="","",F27/1000*'Read me'!$B$13)</f>
        <v/>
      </c>
    </row>
    <row r="28">
      <c r="L28">
        <f>IF(B28="","",SUM(G28:J28))</f>
        <v/>
      </c>
      <c r="M28" s="10">
        <f>IF(OR(B28="",N(F28)=0),"",L28/F28)</f>
        <v/>
      </c>
      <c r="N28" s="12">
        <f>IF(B28="","",F28/1000*'Read me'!$B$13)</f>
        <v/>
      </c>
    </row>
    <row r="29">
      <c r="L29">
        <f>IF(B29="","",SUM(G29:J29))</f>
        <v/>
      </c>
      <c r="M29" s="10">
        <f>IF(OR(B29="",N(F29)=0),"",L29/F29)</f>
        <v/>
      </c>
      <c r="N29" s="12">
        <f>IF(B29="","",F29/1000*'Read me'!$B$13)</f>
        <v/>
      </c>
    </row>
    <row r="30">
      <c r="L30">
        <f>IF(B30="","",SUM(G30:J30))</f>
        <v/>
      </c>
      <c r="M30" s="10">
        <f>IF(OR(B30="",N(F30)=0),"",L30/F30)</f>
        <v/>
      </c>
      <c r="N30" s="12">
        <f>IF(B30="","",F30/1000*'Read me'!$B$13)</f>
        <v/>
      </c>
    </row>
    <row r="31">
      <c r="L31">
        <f>IF(B31="","",SUM(G31:J31))</f>
        <v/>
      </c>
      <c r="M31" s="10">
        <f>IF(OR(B31="",N(F31)=0),"",L31/F31)</f>
        <v/>
      </c>
      <c r="N31" s="12">
        <f>IF(B31="","",F31/1000*'Read me'!$B$13)</f>
        <v/>
      </c>
    </row>
    <row r="32">
      <c r="L32">
        <f>IF(B32="","",SUM(G32:J32))</f>
        <v/>
      </c>
      <c r="M32" s="10">
        <f>IF(OR(B32="",N(F32)=0),"",L32/F32)</f>
        <v/>
      </c>
      <c r="N32" s="12">
        <f>IF(B32="","",F32/1000*'Read me'!$B$13)</f>
        <v/>
      </c>
    </row>
    <row r="33">
      <c r="L33">
        <f>IF(B33="","",SUM(G33:J33))</f>
        <v/>
      </c>
      <c r="M33" s="10">
        <f>IF(OR(B33="",N(F33)=0),"",L33/F33)</f>
        <v/>
      </c>
      <c r="N33" s="12">
        <f>IF(B33="","",F33/1000*'Read me'!$B$13)</f>
        <v/>
      </c>
    </row>
    <row r="34">
      <c r="L34">
        <f>IF(B34="","",SUM(G34:J34))</f>
        <v/>
      </c>
      <c r="M34" s="10">
        <f>IF(OR(B34="",N(F34)=0),"",L34/F34)</f>
        <v/>
      </c>
      <c r="N34" s="12">
        <f>IF(B34="","",F34/1000*'Read me'!$B$13)</f>
        <v/>
      </c>
    </row>
    <row r="35">
      <c r="L35">
        <f>IF(B35="","",SUM(G35:J35))</f>
        <v/>
      </c>
      <c r="M35" s="10">
        <f>IF(OR(B35="",N(F35)=0),"",L35/F35)</f>
        <v/>
      </c>
      <c r="N35" s="12">
        <f>IF(B35="","",F35/1000*'Read me'!$B$13)</f>
        <v/>
      </c>
    </row>
    <row r="36">
      <c r="L36">
        <f>IF(B36="","",SUM(G36:J36))</f>
        <v/>
      </c>
      <c r="M36" s="10">
        <f>IF(OR(B36="",N(F36)=0),"",L36/F36)</f>
        <v/>
      </c>
      <c r="N36" s="12">
        <f>IF(B36="","",F36/1000*'Read me'!$B$13)</f>
        <v/>
      </c>
    </row>
    <row r="37">
      <c r="L37">
        <f>IF(B37="","",SUM(G37:J37))</f>
        <v/>
      </c>
      <c r="M37" s="10">
        <f>IF(OR(B37="",N(F37)=0),"",L37/F37)</f>
        <v/>
      </c>
      <c r="N37" s="12">
        <f>IF(B37="","",F37/1000*'Read me'!$B$13)</f>
        <v/>
      </c>
    </row>
    <row r="38">
      <c r="L38">
        <f>IF(B38="","",SUM(G38:J38))</f>
        <v/>
      </c>
      <c r="M38" s="10">
        <f>IF(OR(B38="",N(F38)=0),"",L38/F38)</f>
        <v/>
      </c>
      <c r="N38" s="12">
        <f>IF(B38="","",F38/1000*'Read me'!$B$13)</f>
        <v/>
      </c>
    </row>
    <row r="39">
      <c r="L39">
        <f>IF(B39="","",SUM(G39:J39))</f>
        <v/>
      </c>
      <c r="M39" s="10">
        <f>IF(OR(B39="",N(F39)=0),"",L39/F39)</f>
        <v/>
      </c>
      <c r="N39" s="12">
        <f>IF(B39="","",F39/1000*'Read me'!$B$13)</f>
        <v/>
      </c>
    </row>
    <row r="40">
      <c r="L40">
        <f>IF(B40="","",SUM(G40:J40))</f>
        <v/>
      </c>
      <c r="M40" s="10">
        <f>IF(OR(B40="",N(F40)=0),"",L40/F40)</f>
        <v/>
      </c>
      <c r="N40" s="12">
        <f>IF(B40="","",F40/1000*'Read me'!$B$13)</f>
        <v/>
      </c>
    </row>
    <row r="41">
      <c r="L41">
        <f>IF(B41="","",SUM(G41:J41))</f>
        <v/>
      </c>
      <c r="M41" s="10">
        <f>IF(OR(B41="",N(F41)=0),"",L41/F41)</f>
        <v/>
      </c>
      <c r="N41" s="12">
        <f>IF(B41="","",F41/1000*'Read me'!$B$13)</f>
        <v/>
      </c>
    </row>
    <row r="42">
      <c r="L42">
        <f>IF(B42="","",SUM(G42:J42))</f>
        <v/>
      </c>
      <c r="M42" s="10">
        <f>IF(OR(B42="",N(F42)=0),"",L42/F42)</f>
        <v/>
      </c>
      <c r="N42" s="12">
        <f>IF(B42="","",F42/1000*'Read me'!$B$13)</f>
        <v/>
      </c>
    </row>
    <row r="43">
      <c r="L43">
        <f>IF(B43="","",SUM(G43:J43))</f>
        <v/>
      </c>
      <c r="M43" s="10">
        <f>IF(OR(B43="",N(F43)=0),"",L43/F43)</f>
        <v/>
      </c>
      <c r="N43" s="12">
        <f>IF(B43="","",F43/1000*'Read me'!$B$13)</f>
        <v/>
      </c>
    </row>
    <row r="44">
      <c r="L44">
        <f>IF(B44="","",SUM(G44:J44))</f>
        <v/>
      </c>
      <c r="M44" s="10">
        <f>IF(OR(B44="",N(F44)=0),"",L44/F44)</f>
        <v/>
      </c>
      <c r="N44" s="12">
        <f>IF(B44="","",F44/1000*'Read me'!$B$13)</f>
        <v/>
      </c>
    </row>
    <row r="45">
      <c r="L45">
        <f>IF(B45="","",SUM(G45:J45))</f>
        <v/>
      </c>
      <c r="M45" s="10">
        <f>IF(OR(B45="",N(F45)=0),"",L45/F45)</f>
        <v/>
      </c>
      <c r="N45" s="12">
        <f>IF(B45="","",F45/1000*'Read me'!$B$13)</f>
        <v/>
      </c>
    </row>
    <row r="46">
      <c r="L46">
        <f>IF(B46="","",SUM(G46:J46))</f>
        <v/>
      </c>
      <c r="M46" s="10">
        <f>IF(OR(B46="",N(F46)=0),"",L46/F46)</f>
        <v/>
      </c>
      <c r="N46" s="12">
        <f>IF(B46="","",F46/1000*'Read me'!$B$13)</f>
        <v/>
      </c>
    </row>
    <row r="47">
      <c r="L47">
        <f>IF(B47="","",SUM(G47:J47))</f>
        <v/>
      </c>
      <c r="M47" s="10">
        <f>IF(OR(B47="",N(F47)=0),"",L47/F47)</f>
        <v/>
      </c>
      <c r="N47" s="12">
        <f>IF(B47="","",F47/1000*'Read me'!$B$13)</f>
        <v/>
      </c>
    </row>
    <row r="48">
      <c r="L48">
        <f>IF(B48="","",SUM(G48:J48))</f>
        <v/>
      </c>
      <c r="M48" s="10">
        <f>IF(OR(B48="",N(F48)=0),"",L48/F48)</f>
        <v/>
      </c>
      <c r="N48" s="12">
        <f>IF(B48="","",F48/1000*'Read me'!$B$13)</f>
        <v/>
      </c>
    </row>
    <row r="49">
      <c r="L49">
        <f>IF(B49="","",SUM(G49:J49))</f>
        <v/>
      </c>
      <c r="M49" s="10">
        <f>IF(OR(B49="",N(F49)=0),"",L49/F49)</f>
        <v/>
      </c>
      <c r="N49" s="12">
        <f>IF(B49="","",F49/1000*'Read me'!$B$13)</f>
        <v/>
      </c>
    </row>
    <row r="50">
      <c r="L50">
        <f>IF(B50="","",SUM(G50:J50))</f>
        <v/>
      </c>
      <c r="M50" s="10">
        <f>IF(OR(B50="",N(F50)=0),"",L50/F50)</f>
        <v/>
      </c>
      <c r="N50" s="12">
        <f>IF(B50="","",F50/1000*'Read me'!$B$13)</f>
        <v/>
      </c>
    </row>
    <row r="51">
      <c r="L51">
        <f>IF(B51="","",SUM(G51:J51))</f>
        <v/>
      </c>
      <c r="M51" s="10">
        <f>IF(OR(B51="",N(F51)=0),"",L51/F51)</f>
        <v/>
      </c>
      <c r="N51" s="12">
        <f>IF(B51="","",F51/1000*'Read me'!$B$13)</f>
        <v/>
      </c>
    </row>
    <row r="52">
      <c r="L52">
        <f>IF(B52="","",SUM(G52:J52))</f>
        <v/>
      </c>
      <c r="M52" s="10">
        <f>IF(OR(B52="",N(F52)=0),"",L52/F52)</f>
        <v/>
      </c>
      <c r="N52" s="12">
        <f>IF(B52="","",F52/1000*'Read me'!$B$13)</f>
        <v/>
      </c>
    </row>
    <row r="53">
      <c r="L53">
        <f>IF(B53="","",SUM(G53:J53))</f>
        <v/>
      </c>
      <c r="M53" s="10">
        <f>IF(OR(B53="",N(F53)=0),"",L53/F53)</f>
        <v/>
      </c>
      <c r="N53" s="12">
        <f>IF(B53="","",F53/1000*'Read me'!$B$13)</f>
        <v/>
      </c>
    </row>
    <row r="54">
      <c r="L54">
        <f>IF(B54="","",SUM(G54:J54))</f>
        <v/>
      </c>
      <c r="M54" s="10">
        <f>IF(OR(B54="",N(F54)=0),"",L54/F54)</f>
        <v/>
      </c>
      <c r="N54" s="12">
        <f>IF(B54="","",F54/1000*'Read me'!$B$13)</f>
        <v/>
      </c>
    </row>
    <row r="55">
      <c r="L55">
        <f>IF(B55="","",SUM(G55:J55))</f>
        <v/>
      </c>
      <c r="M55" s="10">
        <f>IF(OR(B55="",N(F55)=0),"",L55/F55)</f>
        <v/>
      </c>
      <c r="N55" s="12">
        <f>IF(B55="","",F55/1000*'Read me'!$B$13)</f>
        <v/>
      </c>
    </row>
    <row r="56">
      <c r="L56">
        <f>IF(B56="","",SUM(G56:J56))</f>
        <v/>
      </c>
      <c r="M56" s="10">
        <f>IF(OR(B56="",N(F56)=0),"",L56/F56)</f>
        <v/>
      </c>
      <c r="N56" s="12">
        <f>IF(B56="","",F56/1000*'Read me'!$B$13)</f>
        <v/>
      </c>
    </row>
    <row r="57">
      <c r="L57">
        <f>IF(B57="","",SUM(G57:J57))</f>
        <v/>
      </c>
      <c r="M57" s="10">
        <f>IF(OR(B57="",N(F57)=0),"",L57/F57)</f>
        <v/>
      </c>
      <c r="N57" s="12">
        <f>IF(B57="","",F57/1000*'Read me'!$B$13)</f>
        <v/>
      </c>
    </row>
    <row r="58">
      <c r="L58">
        <f>IF(B58="","",SUM(G58:J58))</f>
        <v/>
      </c>
      <c r="M58" s="10">
        <f>IF(OR(B58="",N(F58)=0),"",L58/F58)</f>
        <v/>
      </c>
      <c r="N58" s="12">
        <f>IF(B58="","",F58/1000*'Read me'!$B$13)</f>
        <v/>
      </c>
    </row>
    <row r="59">
      <c r="L59">
        <f>IF(B59="","",SUM(G59:J59))</f>
        <v/>
      </c>
      <c r="M59" s="10">
        <f>IF(OR(B59="",N(F59)=0),"",L59/F59)</f>
        <v/>
      </c>
      <c r="N59" s="12">
        <f>IF(B59="","",F59/1000*'Read me'!$B$13)</f>
        <v/>
      </c>
    </row>
    <row r="60">
      <c r="L60">
        <f>IF(B60="","",SUM(G60:J60))</f>
        <v/>
      </c>
      <c r="M60" s="10">
        <f>IF(OR(B60="",N(F60)=0),"",L60/F60)</f>
        <v/>
      </c>
      <c r="N60" s="12">
        <f>IF(B60="","",F60/1000*'Read me'!$B$13)</f>
        <v/>
      </c>
    </row>
    <row r="61">
      <c r="L61">
        <f>IF(B61="","",SUM(G61:J61))</f>
        <v/>
      </c>
      <c r="M61" s="10">
        <f>IF(OR(B61="",N(F61)=0),"",L61/F61)</f>
        <v/>
      </c>
      <c r="N61" s="12">
        <f>IF(B61="","",F61/1000*'Read me'!$B$13)</f>
        <v/>
      </c>
    </row>
    <row r="62">
      <c r="L62">
        <f>IF(B62="","",SUM(G62:J62))</f>
        <v/>
      </c>
      <c r="M62" s="10">
        <f>IF(OR(B62="",N(F62)=0),"",L62/F62)</f>
        <v/>
      </c>
      <c r="N62" s="12">
        <f>IF(B62="","",F62/1000*'Read me'!$B$13)</f>
        <v/>
      </c>
    </row>
    <row r="63">
      <c r="L63">
        <f>IF(B63="","",SUM(G63:J63))</f>
        <v/>
      </c>
      <c r="M63" s="10">
        <f>IF(OR(B63="",N(F63)=0),"",L63/F63)</f>
        <v/>
      </c>
      <c r="N63" s="12">
        <f>IF(B63="","",F63/1000*'Read me'!$B$13)</f>
        <v/>
      </c>
    </row>
    <row r="64">
      <c r="L64">
        <f>IF(B64="","",SUM(G64:J64))</f>
        <v/>
      </c>
      <c r="M64" s="10">
        <f>IF(OR(B64="",N(F64)=0),"",L64/F64)</f>
        <v/>
      </c>
      <c r="N64" s="12">
        <f>IF(B64="","",F64/1000*'Read me'!$B$13)</f>
        <v/>
      </c>
    </row>
    <row r="65">
      <c r="L65">
        <f>IF(B65="","",SUM(G65:J65))</f>
        <v/>
      </c>
      <c r="M65" s="10">
        <f>IF(OR(B65="",N(F65)=0),"",L65/F65)</f>
        <v/>
      </c>
      <c r="N65" s="12">
        <f>IF(B65="","",F65/1000*'Read me'!$B$13)</f>
        <v/>
      </c>
    </row>
    <row r="66">
      <c r="L66">
        <f>IF(B66="","",SUM(G66:J66))</f>
        <v/>
      </c>
      <c r="M66" s="10">
        <f>IF(OR(B66="",N(F66)=0),"",L66/F66)</f>
        <v/>
      </c>
      <c r="N66" s="12">
        <f>IF(B66="","",F66/1000*'Read me'!$B$13)</f>
        <v/>
      </c>
    </row>
    <row r="67">
      <c r="L67">
        <f>IF(B67="","",SUM(G67:J67))</f>
        <v/>
      </c>
      <c r="M67" s="10">
        <f>IF(OR(B67="",N(F67)=0),"",L67/F67)</f>
        <v/>
      </c>
      <c r="N67" s="12">
        <f>IF(B67="","",F67/1000*'Read me'!$B$13)</f>
        <v/>
      </c>
    </row>
    <row r="68">
      <c r="L68">
        <f>IF(B68="","",SUM(G68:J68))</f>
        <v/>
      </c>
      <c r="M68" s="10">
        <f>IF(OR(B68="",N(F68)=0),"",L68/F68)</f>
        <v/>
      </c>
      <c r="N68" s="12">
        <f>IF(B68="","",F68/1000*'Read me'!$B$13)</f>
        <v/>
      </c>
    </row>
    <row r="69">
      <c r="L69">
        <f>IF(B69="","",SUM(G69:J69))</f>
        <v/>
      </c>
      <c r="M69" s="10">
        <f>IF(OR(B69="",N(F69)=0),"",L69/F69)</f>
        <v/>
      </c>
      <c r="N69" s="12">
        <f>IF(B69="","",F69/1000*'Read me'!$B$13)</f>
        <v/>
      </c>
    </row>
    <row r="70">
      <c r="L70">
        <f>IF(B70="","",SUM(G70:J70))</f>
        <v/>
      </c>
      <c r="M70" s="10">
        <f>IF(OR(B70="",N(F70)=0),"",L70/F70)</f>
        <v/>
      </c>
      <c r="N70" s="12">
        <f>IF(B70="","",F70/1000*'Read me'!$B$13)</f>
        <v/>
      </c>
    </row>
    <row r="71">
      <c r="L71">
        <f>IF(B71="","",SUM(G71:J71))</f>
        <v/>
      </c>
      <c r="M71" s="10">
        <f>IF(OR(B71="",N(F71)=0),"",L71/F71)</f>
        <v/>
      </c>
      <c r="N71" s="12">
        <f>IF(B71="","",F71/1000*'Read me'!$B$13)</f>
        <v/>
      </c>
    </row>
    <row r="72">
      <c r="L72">
        <f>IF(B72="","",SUM(G72:J72))</f>
        <v/>
      </c>
      <c r="M72" s="10">
        <f>IF(OR(B72="",N(F72)=0),"",L72/F72)</f>
        <v/>
      </c>
      <c r="N72" s="12">
        <f>IF(B72="","",F72/1000*'Read me'!$B$13)</f>
        <v/>
      </c>
    </row>
    <row r="73">
      <c r="L73">
        <f>IF(B73="","",SUM(G73:J73))</f>
        <v/>
      </c>
      <c r="M73" s="10">
        <f>IF(OR(B73="",N(F73)=0),"",L73/F73)</f>
        <v/>
      </c>
      <c r="N73" s="12">
        <f>IF(B73="","",F73/1000*'Read me'!$B$13)</f>
        <v/>
      </c>
    </row>
    <row r="74">
      <c r="L74">
        <f>IF(B74="","",SUM(G74:J74))</f>
        <v/>
      </c>
      <c r="M74" s="10">
        <f>IF(OR(B74="",N(F74)=0),"",L74/F74)</f>
        <v/>
      </c>
      <c r="N74" s="12">
        <f>IF(B74="","",F74/1000*'Read me'!$B$13)</f>
        <v/>
      </c>
    </row>
    <row r="75">
      <c r="L75">
        <f>IF(B75="","",SUM(G75:J75))</f>
        <v/>
      </c>
      <c r="M75" s="10">
        <f>IF(OR(B75="",N(F75)=0),"",L75/F75)</f>
        <v/>
      </c>
      <c r="N75" s="12">
        <f>IF(B75="","",F75/1000*'Read me'!$B$13)</f>
        <v/>
      </c>
    </row>
    <row r="76">
      <c r="L76">
        <f>IF(B76="","",SUM(G76:J76))</f>
        <v/>
      </c>
      <c r="M76" s="10">
        <f>IF(OR(B76="",N(F76)=0),"",L76/F76)</f>
        <v/>
      </c>
      <c r="N76" s="12">
        <f>IF(B76="","",F76/1000*'Read me'!$B$13)</f>
        <v/>
      </c>
    </row>
    <row r="77">
      <c r="L77">
        <f>IF(B77="","",SUM(G77:J77))</f>
        <v/>
      </c>
      <c r="M77" s="10">
        <f>IF(OR(B77="",N(F77)=0),"",L77/F77)</f>
        <v/>
      </c>
      <c r="N77" s="12">
        <f>IF(B77="","",F77/1000*'Read me'!$B$13)</f>
        <v/>
      </c>
    </row>
    <row r="78">
      <c r="L78">
        <f>IF(B78="","",SUM(G78:J78))</f>
        <v/>
      </c>
      <c r="M78" s="10">
        <f>IF(OR(B78="",N(F78)=0),"",L78/F78)</f>
        <v/>
      </c>
      <c r="N78" s="12">
        <f>IF(B78="","",F78/1000*'Read me'!$B$13)</f>
        <v/>
      </c>
    </row>
    <row r="79">
      <c r="L79">
        <f>IF(B79="","",SUM(G79:J79))</f>
        <v/>
      </c>
      <c r="M79" s="10">
        <f>IF(OR(B79="",N(F79)=0),"",L79/F79)</f>
        <v/>
      </c>
      <c r="N79" s="12">
        <f>IF(B79="","",F79/1000*'Read me'!$B$13)</f>
        <v/>
      </c>
    </row>
    <row r="80">
      <c r="L80">
        <f>IF(B80="","",SUM(G80:J80))</f>
        <v/>
      </c>
      <c r="M80" s="10">
        <f>IF(OR(B80="",N(F80)=0),"",L80/F80)</f>
        <v/>
      </c>
      <c r="N80" s="12">
        <f>IF(B80="","",F80/1000*'Read me'!$B$13)</f>
        <v/>
      </c>
    </row>
    <row r="81">
      <c r="L81">
        <f>IF(B81="","",SUM(G81:J81))</f>
        <v/>
      </c>
      <c r="M81" s="10">
        <f>IF(OR(B81="",N(F81)=0),"",L81/F81)</f>
        <v/>
      </c>
      <c r="N81" s="12">
        <f>IF(B81="","",F81/1000*'Read me'!$B$13)</f>
        <v/>
      </c>
    </row>
    <row r="82">
      <c r="L82">
        <f>IF(B82="","",SUM(G82:J82))</f>
        <v/>
      </c>
      <c r="M82" s="10">
        <f>IF(OR(B82="",N(F82)=0),"",L82/F82)</f>
        <v/>
      </c>
      <c r="N82" s="12">
        <f>IF(B82="","",F82/1000*'Read me'!$B$13)</f>
        <v/>
      </c>
    </row>
    <row r="83">
      <c r="L83">
        <f>IF(B83="","",SUM(G83:J83))</f>
        <v/>
      </c>
      <c r="M83" s="10">
        <f>IF(OR(B83="",N(F83)=0),"",L83/F83)</f>
        <v/>
      </c>
      <c r="N83" s="12">
        <f>IF(B83="","",F83/1000*'Read me'!$B$13)</f>
        <v/>
      </c>
    </row>
    <row r="84">
      <c r="L84">
        <f>IF(B84="","",SUM(G84:J84))</f>
        <v/>
      </c>
      <c r="M84" s="10">
        <f>IF(OR(B84="",N(F84)=0),"",L84/F84)</f>
        <v/>
      </c>
      <c r="N84" s="12">
        <f>IF(B84="","",F84/1000*'Read me'!$B$13)</f>
        <v/>
      </c>
    </row>
    <row r="85">
      <c r="L85">
        <f>IF(B85="","",SUM(G85:J85))</f>
        <v/>
      </c>
      <c r="M85" s="10">
        <f>IF(OR(B85="",N(F85)=0),"",L85/F85)</f>
        <v/>
      </c>
      <c r="N85" s="12">
        <f>IF(B85="","",F85/1000*'Read me'!$B$13)</f>
        <v/>
      </c>
    </row>
    <row r="86">
      <c r="L86">
        <f>IF(B86="","",SUM(G86:J86))</f>
        <v/>
      </c>
      <c r="M86" s="10">
        <f>IF(OR(B86="",N(F86)=0),"",L86/F86)</f>
        <v/>
      </c>
      <c r="N86" s="12">
        <f>IF(B86="","",F86/1000*'Read me'!$B$13)</f>
        <v/>
      </c>
    </row>
    <row r="87">
      <c r="L87">
        <f>IF(B87="","",SUM(G87:J87))</f>
        <v/>
      </c>
      <c r="M87" s="10">
        <f>IF(OR(B87="",N(F87)=0),"",L87/F87)</f>
        <v/>
      </c>
      <c r="N87" s="12">
        <f>IF(B87="","",F87/1000*'Read me'!$B$13)</f>
        <v/>
      </c>
    </row>
    <row r="88">
      <c r="L88">
        <f>IF(B88="","",SUM(G88:J88))</f>
        <v/>
      </c>
      <c r="M88" s="10">
        <f>IF(OR(B88="",N(F88)=0),"",L88/F88)</f>
        <v/>
      </c>
      <c r="N88" s="12">
        <f>IF(B88="","",F88/1000*'Read me'!$B$13)</f>
        <v/>
      </c>
    </row>
    <row r="89">
      <c r="L89">
        <f>IF(B89="","",SUM(G89:J89))</f>
        <v/>
      </c>
      <c r="M89" s="10">
        <f>IF(OR(B89="",N(F89)=0),"",L89/F89)</f>
        <v/>
      </c>
      <c r="N89" s="12">
        <f>IF(B89="","",F89/1000*'Read me'!$B$13)</f>
        <v/>
      </c>
    </row>
    <row r="90">
      <c r="L90">
        <f>IF(B90="","",SUM(G90:J90))</f>
        <v/>
      </c>
      <c r="M90" s="10">
        <f>IF(OR(B90="",N(F90)=0),"",L90/F90)</f>
        <v/>
      </c>
      <c r="N90" s="12">
        <f>IF(B90="","",F90/1000*'Read me'!$B$13)</f>
        <v/>
      </c>
    </row>
    <row r="91">
      <c r="L91">
        <f>IF(B91="","",SUM(G91:J91))</f>
        <v/>
      </c>
      <c r="M91" s="10">
        <f>IF(OR(B91="",N(F91)=0),"",L91/F91)</f>
        <v/>
      </c>
      <c r="N91" s="12">
        <f>IF(B91="","",F91/1000*'Read me'!$B$13)</f>
        <v/>
      </c>
    </row>
    <row r="92">
      <c r="L92">
        <f>IF(B92="","",SUM(G92:J92))</f>
        <v/>
      </c>
      <c r="M92" s="10">
        <f>IF(OR(B92="",N(F92)=0),"",L92/F92)</f>
        <v/>
      </c>
      <c r="N92" s="12">
        <f>IF(B92="","",F92/1000*'Read me'!$B$13)</f>
        <v/>
      </c>
    </row>
    <row r="93">
      <c r="L93">
        <f>IF(B93="","",SUM(G93:J93))</f>
        <v/>
      </c>
      <c r="M93" s="10">
        <f>IF(OR(B93="",N(F93)=0),"",L93/F93)</f>
        <v/>
      </c>
      <c r="N93" s="12">
        <f>IF(B93="","",F93/1000*'Read me'!$B$13)</f>
        <v/>
      </c>
    </row>
    <row r="94">
      <c r="L94">
        <f>IF(B94="","",SUM(G94:J94))</f>
        <v/>
      </c>
      <c r="M94" s="10">
        <f>IF(OR(B94="",N(F94)=0),"",L94/F94)</f>
        <v/>
      </c>
      <c r="N94" s="12">
        <f>IF(B94="","",F94/1000*'Read me'!$B$13)</f>
        <v/>
      </c>
    </row>
    <row r="95">
      <c r="L95">
        <f>IF(B95="","",SUM(G95:J95))</f>
        <v/>
      </c>
      <c r="M95" s="10">
        <f>IF(OR(B95="",N(F95)=0),"",L95/F95)</f>
        <v/>
      </c>
      <c r="N95" s="12">
        <f>IF(B95="","",F95/1000*'Read me'!$B$13)</f>
        <v/>
      </c>
    </row>
    <row r="96">
      <c r="L96">
        <f>IF(B96="","",SUM(G96:J96))</f>
        <v/>
      </c>
      <c r="M96" s="10">
        <f>IF(OR(B96="",N(F96)=0),"",L96/F96)</f>
        <v/>
      </c>
      <c r="N96" s="12">
        <f>IF(B96="","",F96/1000*'Read me'!$B$13)</f>
        <v/>
      </c>
    </row>
    <row r="97">
      <c r="L97">
        <f>IF(B97="","",SUM(G97:J97))</f>
        <v/>
      </c>
      <c r="M97" s="10">
        <f>IF(OR(B97="",N(F97)=0),"",L97/F97)</f>
        <v/>
      </c>
      <c r="N97" s="12">
        <f>IF(B97="","",F97/1000*'Read me'!$B$13)</f>
        <v/>
      </c>
    </row>
    <row r="98">
      <c r="L98">
        <f>IF(B98="","",SUM(G98:J98))</f>
        <v/>
      </c>
      <c r="M98" s="10">
        <f>IF(OR(B98="",N(F98)=0),"",L98/F98)</f>
        <v/>
      </c>
      <c r="N98" s="12">
        <f>IF(B98="","",F98/1000*'Read me'!$B$13)</f>
        <v/>
      </c>
    </row>
    <row r="99">
      <c r="L99">
        <f>IF(B99="","",SUM(G99:J99))</f>
        <v/>
      </c>
      <c r="M99" s="10">
        <f>IF(OR(B99="",N(F99)=0),"",L99/F99)</f>
        <v/>
      </c>
      <c r="N99" s="12">
        <f>IF(B99="","",F99/1000*'Read me'!$B$13)</f>
        <v/>
      </c>
    </row>
    <row r="100">
      <c r="L100">
        <f>IF(B100="","",SUM(G100:J100))</f>
        <v/>
      </c>
      <c r="M100" s="10">
        <f>IF(OR(B100="",N(F100)=0),"",L100/F100)</f>
        <v/>
      </c>
      <c r="N100" s="12">
        <f>IF(B100="","",F100/1000*'Read me'!$B$13)</f>
        <v/>
      </c>
    </row>
    <row r="101">
      <c r="L101">
        <f>IF(B101="","",SUM(G101:J101))</f>
        <v/>
      </c>
      <c r="M101" s="10">
        <f>IF(OR(B101="",N(F101)=0),"",L101/F101)</f>
        <v/>
      </c>
      <c r="N101" s="12">
        <f>IF(B101="","",F101/1000*'Read me'!$B$13)</f>
        <v/>
      </c>
    </row>
    <row r="102">
      <c r="L102">
        <f>IF(B102="","",SUM(G102:J102))</f>
        <v/>
      </c>
      <c r="M102" s="10">
        <f>IF(OR(B102="",N(F102)=0),"",L102/F102)</f>
        <v/>
      </c>
      <c r="N102" s="12">
        <f>IF(B102="","",F102/1000*'Read me'!$B$13)</f>
        <v/>
      </c>
    </row>
    <row r="103">
      <c r="L103">
        <f>IF(B103="","",SUM(G103:J103))</f>
        <v/>
      </c>
      <c r="M103" s="10">
        <f>IF(OR(B103="",N(F103)=0),"",L103/F103)</f>
        <v/>
      </c>
      <c r="N103" s="12">
        <f>IF(B103="","",F103/1000*'Read me'!$B$13)</f>
        <v/>
      </c>
    </row>
    <row r="104">
      <c r="L104">
        <f>IF(B104="","",SUM(G104:J104))</f>
        <v/>
      </c>
      <c r="M104" s="10">
        <f>IF(OR(B104="",N(F104)=0),"",L104/F104)</f>
        <v/>
      </c>
      <c r="N104" s="12">
        <f>IF(B104="","",F104/1000*'Read me'!$B$13)</f>
        <v/>
      </c>
    </row>
    <row r="105">
      <c r="L105">
        <f>IF(B105="","",SUM(G105:J105))</f>
        <v/>
      </c>
      <c r="M105" s="10">
        <f>IF(OR(B105="",N(F105)=0),"",L105/F105)</f>
        <v/>
      </c>
      <c r="N105" s="12">
        <f>IF(B105="","",F105/1000*'Read me'!$B$13)</f>
        <v/>
      </c>
    </row>
    <row r="106">
      <c r="L106">
        <f>IF(B106="","",SUM(G106:J106))</f>
        <v/>
      </c>
      <c r="M106" s="10">
        <f>IF(OR(B106="",N(F106)=0),"",L106/F106)</f>
        <v/>
      </c>
      <c r="N106" s="12">
        <f>IF(B106="","",F106/1000*'Read me'!$B$13)</f>
        <v/>
      </c>
    </row>
    <row r="107">
      <c r="L107">
        <f>IF(B107="","",SUM(G107:J107))</f>
        <v/>
      </c>
      <c r="M107" s="10">
        <f>IF(OR(B107="",N(F107)=0),"",L107/F107)</f>
        <v/>
      </c>
      <c r="N107" s="12">
        <f>IF(B107="","",F107/1000*'Read me'!$B$13)</f>
        <v/>
      </c>
    </row>
    <row r="108">
      <c r="L108">
        <f>IF(B108="","",SUM(G108:J108))</f>
        <v/>
      </c>
      <c r="M108" s="10">
        <f>IF(OR(B108="",N(F108)=0),"",L108/F108)</f>
        <v/>
      </c>
      <c r="N108" s="12">
        <f>IF(B108="","",F108/1000*'Read me'!$B$13)</f>
        <v/>
      </c>
    </row>
    <row r="109">
      <c r="L109">
        <f>IF(B109="","",SUM(G109:J109))</f>
        <v/>
      </c>
      <c r="M109" s="10">
        <f>IF(OR(B109="",N(F109)=0),"",L109/F109)</f>
        <v/>
      </c>
      <c r="N109" s="12">
        <f>IF(B109="","",F109/1000*'Read me'!$B$13)</f>
        <v/>
      </c>
    </row>
    <row r="110">
      <c r="L110">
        <f>IF(B110="","",SUM(G110:J110))</f>
        <v/>
      </c>
      <c r="M110" s="10">
        <f>IF(OR(B110="",N(F110)=0),"",L110/F110)</f>
        <v/>
      </c>
      <c r="N110" s="12">
        <f>IF(B110="","",F110/1000*'Read me'!$B$13)</f>
        <v/>
      </c>
    </row>
    <row r="111">
      <c r="L111">
        <f>IF(B111="","",SUM(G111:J111))</f>
        <v/>
      </c>
      <c r="M111" s="10">
        <f>IF(OR(B111="",N(F111)=0),"",L111/F111)</f>
        <v/>
      </c>
      <c r="N111" s="12">
        <f>IF(B111="","",F111/1000*'Read me'!$B$13)</f>
        <v/>
      </c>
    </row>
    <row r="112">
      <c r="L112">
        <f>IF(B112="","",SUM(G112:J112))</f>
        <v/>
      </c>
      <c r="M112" s="10">
        <f>IF(OR(B112="",N(F112)=0),"",L112/F112)</f>
        <v/>
      </c>
      <c r="N112" s="12">
        <f>IF(B112="","",F112/1000*'Read me'!$B$13)</f>
        <v/>
      </c>
    </row>
    <row r="113">
      <c r="L113">
        <f>IF(B113="","",SUM(G113:J113))</f>
        <v/>
      </c>
      <c r="M113" s="10">
        <f>IF(OR(B113="",N(F113)=0),"",L113/F113)</f>
        <v/>
      </c>
      <c r="N113" s="12">
        <f>IF(B113="","",F113/1000*'Read me'!$B$13)</f>
        <v/>
      </c>
    </row>
    <row r="114">
      <c r="L114">
        <f>IF(B114="","",SUM(G114:J114))</f>
        <v/>
      </c>
      <c r="M114" s="10">
        <f>IF(OR(B114="",N(F114)=0),"",L114/F114)</f>
        <v/>
      </c>
      <c r="N114" s="12">
        <f>IF(B114="","",F114/1000*'Read me'!$B$13)</f>
        <v/>
      </c>
    </row>
    <row r="115">
      <c r="L115">
        <f>IF(B115="","",SUM(G115:J115))</f>
        <v/>
      </c>
      <c r="M115" s="10">
        <f>IF(OR(B115="",N(F115)=0),"",L115/F115)</f>
        <v/>
      </c>
      <c r="N115" s="12">
        <f>IF(B115="","",F115/1000*'Read me'!$B$13)</f>
        <v/>
      </c>
    </row>
    <row r="116">
      <c r="L116">
        <f>IF(B116="","",SUM(G116:J116))</f>
        <v/>
      </c>
      <c r="M116" s="10">
        <f>IF(OR(B116="",N(F116)=0),"",L116/F116)</f>
        <v/>
      </c>
      <c r="N116" s="12">
        <f>IF(B116="","",F116/1000*'Read me'!$B$13)</f>
        <v/>
      </c>
    </row>
    <row r="117">
      <c r="L117">
        <f>IF(B117="","",SUM(G117:J117))</f>
        <v/>
      </c>
      <c r="M117" s="10">
        <f>IF(OR(B117="",N(F117)=0),"",L117/F117)</f>
        <v/>
      </c>
      <c r="N117" s="12">
        <f>IF(B117="","",F117/1000*'Read me'!$B$13)</f>
        <v/>
      </c>
    </row>
    <row r="118">
      <c r="L118">
        <f>IF(B118="","",SUM(G118:J118))</f>
        <v/>
      </c>
      <c r="M118" s="10">
        <f>IF(OR(B118="",N(F118)=0),"",L118/F118)</f>
        <v/>
      </c>
      <c r="N118" s="12">
        <f>IF(B118="","",F118/1000*'Read me'!$B$13)</f>
        <v/>
      </c>
    </row>
    <row r="119">
      <c r="L119">
        <f>IF(B119="","",SUM(G119:J119))</f>
        <v/>
      </c>
      <c r="M119" s="10">
        <f>IF(OR(B119="",N(F119)=0),"",L119/F119)</f>
        <v/>
      </c>
      <c r="N119" s="12">
        <f>IF(B119="","",F119/1000*'Read me'!$B$13)</f>
        <v/>
      </c>
    </row>
    <row r="120">
      <c r="L120">
        <f>IF(B120="","",SUM(G120:J120))</f>
        <v/>
      </c>
      <c r="M120" s="10">
        <f>IF(OR(B120="",N(F120)=0),"",L120/F120)</f>
        <v/>
      </c>
      <c r="N120" s="12">
        <f>IF(B120="","",F120/1000*'Read me'!$B$13)</f>
        <v/>
      </c>
    </row>
    <row r="121">
      <c r="L121">
        <f>IF(B121="","",SUM(G121:J121))</f>
        <v/>
      </c>
      <c r="M121" s="10">
        <f>IF(OR(B121="",N(F121)=0),"",L121/F121)</f>
        <v/>
      </c>
      <c r="N121" s="12">
        <f>IF(B121="","",F121/1000*'Read me'!$B$13)</f>
        <v/>
      </c>
    </row>
    <row r="122">
      <c r="L122">
        <f>IF(B122="","",SUM(G122:J122))</f>
        <v/>
      </c>
      <c r="M122" s="10">
        <f>IF(OR(B122="",N(F122)=0),"",L122/F122)</f>
        <v/>
      </c>
      <c r="N122" s="12">
        <f>IF(B122="","",F122/1000*'Read me'!$B$13)</f>
        <v/>
      </c>
    </row>
    <row r="123">
      <c r="L123">
        <f>IF(B123="","",SUM(G123:J123))</f>
        <v/>
      </c>
      <c r="M123" s="10">
        <f>IF(OR(B123="",N(F123)=0),"",L123/F123)</f>
        <v/>
      </c>
      <c r="N123" s="12">
        <f>IF(B123="","",F123/1000*'Read me'!$B$13)</f>
        <v/>
      </c>
    </row>
    <row r="124">
      <c r="L124">
        <f>IF(B124="","",SUM(G124:J124))</f>
        <v/>
      </c>
      <c r="M124" s="10">
        <f>IF(OR(B124="",N(F124)=0),"",L124/F124)</f>
        <v/>
      </c>
      <c r="N124" s="12">
        <f>IF(B124="","",F124/1000*'Read me'!$B$13)</f>
        <v/>
      </c>
    </row>
    <row r="125">
      <c r="L125">
        <f>IF(B125="","",SUM(G125:J125))</f>
        <v/>
      </c>
      <c r="M125" s="10">
        <f>IF(OR(B125="",N(F125)=0),"",L125/F125)</f>
        <v/>
      </c>
      <c r="N125" s="12">
        <f>IF(B125="","",F125/1000*'Read me'!$B$13)</f>
        <v/>
      </c>
    </row>
    <row r="126">
      <c r="L126">
        <f>IF(B126="","",SUM(G126:J126))</f>
        <v/>
      </c>
      <c r="M126" s="10">
        <f>IF(OR(B126="",N(F126)=0),"",L126/F126)</f>
        <v/>
      </c>
      <c r="N126" s="12">
        <f>IF(B126="","",F126/1000*'Read me'!$B$13)</f>
        <v/>
      </c>
    </row>
    <row r="127">
      <c r="L127">
        <f>IF(B127="","",SUM(G127:J127))</f>
        <v/>
      </c>
      <c r="M127" s="10">
        <f>IF(OR(B127="",N(F127)=0),"",L127/F127)</f>
        <v/>
      </c>
      <c r="N127" s="12">
        <f>IF(B127="","",F127/1000*'Read me'!$B$13)</f>
        <v/>
      </c>
    </row>
    <row r="128">
      <c r="L128">
        <f>IF(B128="","",SUM(G128:J128))</f>
        <v/>
      </c>
      <c r="M128" s="10">
        <f>IF(OR(B128="",N(F128)=0),"",L128/F128)</f>
        <v/>
      </c>
      <c r="N128" s="12">
        <f>IF(B128="","",F128/1000*'Read me'!$B$13)</f>
        <v/>
      </c>
    </row>
    <row r="129">
      <c r="L129">
        <f>IF(B129="","",SUM(G129:J129))</f>
        <v/>
      </c>
      <c r="M129" s="10">
        <f>IF(OR(B129="",N(F129)=0),"",L129/F129)</f>
        <v/>
      </c>
      <c r="N129" s="12">
        <f>IF(B129="","",F129/1000*'Read me'!$B$13)</f>
        <v/>
      </c>
    </row>
    <row r="130">
      <c r="L130">
        <f>IF(B130="","",SUM(G130:J130))</f>
        <v/>
      </c>
      <c r="M130" s="10">
        <f>IF(OR(B130="",N(F130)=0),"",L130/F130)</f>
        <v/>
      </c>
      <c r="N130" s="12">
        <f>IF(B130="","",F130/1000*'Read me'!$B$13)</f>
        <v/>
      </c>
    </row>
    <row r="131">
      <c r="L131">
        <f>IF(B131="","",SUM(G131:J131))</f>
        <v/>
      </c>
      <c r="M131" s="10">
        <f>IF(OR(B131="",N(F131)=0),"",L131/F131)</f>
        <v/>
      </c>
      <c r="N131" s="12">
        <f>IF(B131="","",F131/1000*'Read me'!$B$13)</f>
        <v/>
      </c>
    </row>
    <row r="132">
      <c r="L132">
        <f>IF(B132="","",SUM(G132:J132))</f>
        <v/>
      </c>
      <c r="M132" s="10">
        <f>IF(OR(B132="",N(F132)=0),"",L132/F132)</f>
        <v/>
      </c>
      <c r="N132" s="12">
        <f>IF(B132="","",F132/1000*'Read me'!$B$13)</f>
        <v/>
      </c>
    </row>
    <row r="133">
      <c r="L133">
        <f>IF(B133="","",SUM(G133:J133))</f>
        <v/>
      </c>
      <c r="M133" s="10">
        <f>IF(OR(B133="",N(F133)=0),"",L133/F133)</f>
        <v/>
      </c>
      <c r="N133" s="12">
        <f>IF(B133="","",F133/1000*'Read me'!$B$13)</f>
        <v/>
      </c>
    </row>
    <row r="134">
      <c r="L134">
        <f>IF(B134="","",SUM(G134:J134))</f>
        <v/>
      </c>
      <c r="M134" s="10">
        <f>IF(OR(B134="",N(F134)=0),"",L134/F134)</f>
        <v/>
      </c>
      <c r="N134" s="12">
        <f>IF(B134="","",F134/1000*'Read me'!$B$13)</f>
        <v/>
      </c>
    </row>
    <row r="135">
      <c r="L135">
        <f>IF(B135="","",SUM(G135:J135))</f>
        <v/>
      </c>
      <c r="M135" s="10">
        <f>IF(OR(B135="",N(F135)=0),"",L135/F135)</f>
        <v/>
      </c>
      <c r="N135" s="12">
        <f>IF(B135="","",F135/1000*'Read me'!$B$13)</f>
        <v/>
      </c>
    </row>
    <row r="136">
      <c r="L136">
        <f>IF(B136="","",SUM(G136:J136))</f>
        <v/>
      </c>
      <c r="M136" s="10">
        <f>IF(OR(B136="",N(F136)=0),"",L136/F136)</f>
        <v/>
      </c>
      <c r="N136" s="12">
        <f>IF(B136="","",F136/1000*'Read me'!$B$13)</f>
        <v/>
      </c>
    </row>
    <row r="137">
      <c r="L137">
        <f>IF(B137="","",SUM(G137:J137))</f>
        <v/>
      </c>
      <c r="M137" s="10">
        <f>IF(OR(B137="",N(F137)=0),"",L137/F137)</f>
        <v/>
      </c>
      <c r="N137" s="12">
        <f>IF(B137="","",F137/1000*'Read me'!$B$13)</f>
        <v/>
      </c>
    </row>
    <row r="138">
      <c r="L138">
        <f>IF(B138="","",SUM(G138:J138))</f>
        <v/>
      </c>
      <c r="M138" s="10">
        <f>IF(OR(B138="",N(F138)=0),"",L138/F138)</f>
        <v/>
      </c>
      <c r="N138" s="12">
        <f>IF(B138="","",F138/1000*'Read me'!$B$13)</f>
        <v/>
      </c>
    </row>
    <row r="139">
      <c r="L139">
        <f>IF(B139="","",SUM(G139:J139))</f>
        <v/>
      </c>
      <c r="M139" s="10">
        <f>IF(OR(B139="",N(F139)=0),"",L139/F139)</f>
        <v/>
      </c>
      <c r="N139" s="12">
        <f>IF(B139="","",F139/1000*'Read me'!$B$13)</f>
        <v/>
      </c>
    </row>
    <row r="140">
      <c r="L140">
        <f>IF(B140="","",SUM(G140:J140))</f>
        <v/>
      </c>
      <c r="M140" s="10">
        <f>IF(OR(B140="",N(F140)=0),"",L140/F140)</f>
        <v/>
      </c>
      <c r="N140" s="12">
        <f>IF(B140="","",F140/1000*'Read me'!$B$13)</f>
        <v/>
      </c>
    </row>
    <row r="141">
      <c r="L141">
        <f>IF(B141="","",SUM(G141:J141))</f>
        <v/>
      </c>
      <c r="M141" s="10">
        <f>IF(OR(B141="",N(F141)=0),"",L141/F141)</f>
        <v/>
      </c>
      <c r="N141" s="12">
        <f>IF(B141="","",F141/1000*'Read me'!$B$13)</f>
        <v/>
      </c>
    </row>
    <row r="142">
      <c r="L142">
        <f>IF(B142="","",SUM(G142:J142))</f>
        <v/>
      </c>
      <c r="M142" s="10">
        <f>IF(OR(B142="",N(F142)=0),"",L142/F142)</f>
        <v/>
      </c>
      <c r="N142" s="12">
        <f>IF(B142="","",F142/1000*'Read me'!$B$13)</f>
        <v/>
      </c>
    </row>
    <row r="143">
      <c r="L143">
        <f>IF(B143="","",SUM(G143:J143))</f>
        <v/>
      </c>
      <c r="M143" s="10">
        <f>IF(OR(B143="",N(F143)=0),"",L143/F143)</f>
        <v/>
      </c>
      <c r="N143" s="12">
        <f>IF(B143="","",F143/1000*'Read me'!$B$13)</f>
        <v/>
      </c>
    </row>
    <row r="144">
      <c r="L144">
        <f>IF(B144="","",SUM(G144:J144))</f>
        <v/>
      </c>
      <c r="M144" s="10">
        <f>IF(OR(B144="",N(F144)=0),"",L144/F144)</f>
        <v/>
      </c>
      <c r="N144" s="12">
        <f>IF(B144="","",F144/1000*'Read me'!$B$13)</f>
        <v/>
      </c>
    </row>
    <row r="145">
      <c r="L145">
        <f>IF(B145="","",SUM(G145:J145))</f>
        <v/>
      </c>
      <c r="M145" s="10">
        <f>IF(OR(B145="",N(F145)=0),"",L145/F145)</f>
        <v/>
      </c>
      <c r="N145" s="12">
        <f>IF(B145="","",F145/1000*'Read me'!$B$13)</f>
        <v/>
      </c>
    </row>
    <row r="146">
      <c r="L146">
        <f>IF(B146="","",SUM(G146:J146))</f>
        <v/>
      </c>
      <c r="M146" s="10">
        <f>IF(OR(B146="",N(F146)=0),"",L146/F146)</f>
        <v/>
      </c>
      <c r="N146" s="12">
        <f>IF(B146="","",F146/1000*'Read me'!$B$13)</f>
        <v/>
      </c>
    </row>
    <row r="147">
      <c r="L147">
        <f>IF(B147="","",SUM(G147:J147))</f>
        <v/>
      </c>
      <c r="M147" s="10">
        <f>IF(OR(B147="",N(F147)=0),"",L147/F147)</f>
        <v/>
      </c>
      <c r="N147" s="12">
        <f>IF(B147="","",F147/1000*'Read me'!$B$13)</f>
        <v/>
      </c>
    </row>
    <row r="148">
      <c r="L148">
        <f>IF(B148="","",SUM(G148:J148))</f>
        <v/>
      </c>
      <c r="M148" s="10">
        <f>IF(OR(B148="",N(F148)=0),"",L148/F148)</f>
        <v/>
      </c>
      <c r="N148" s="12">
        <f>IF(B148="","",F148/1000*'Read me'!$B$13)</f>
        <v/>
      </c>
    </row>
    <row r="149">
      <c r="L149">
        <f>IF(B149="","",SUM(G149:J149))</f>
        <v/>
      </c>
      <c r="M149" s="10">
        <f>IF(OR(B149="",N(F149)=0),"",L149/F149)</f>
        <v/>
      </c>
      <c r="N149" s="12">
        <f>IF(B149="","",F149/1000*'Read me'!$B$13)</f>
        <v/>
      </c>
    </row>
    <row r="150">
      <c r="L150">
        <f>IF(B150="","",SUM(G150:J150))</f>
        <v/>
      </c>
      <c r="M150" s="10">
        <f>IF(OR(B150="",N(F150)=0),"",L150/F150)</f>
        <v/>
      </c>
      <c r="N150" s="12">
        <f>IF(B150="","",F150/1000*'Read me'!$B$13)</f>
        <v/>
      </c>
    </row>
    <row r="151">
      <c r="L151">
        <f>IF(B151="","",SUM(G151:J151))</f>
        <v/>
      </c>
      <c r="M151" s="10">
        <f>IF(OR(B151="",N(F151)=0),"",L151/F151)</f>
        <v/>
      </c>
      <c r="N151" s="12">
        <f>IF(B151="","",F151/1000*'Read me'!$B$13)</f>
        <v/>
      </c>
    </row>
    <row r="152">
      <c r="L152">
        <f>IF(B152="","",SUM(G152:J152))</f>
        <v/>
      </c>
      <c r="M152" s="10">
        <f>IF(OR(B152="",N(F152)=0),"",L152/F152)</f>
        <v/>
      </c>
      <c r="N152" s="12">
        <f>IF(B152="","",F152/1000*'Read me'!$B$13)</f>
        <v/>
      </c>
    </row>
    <row r="153">
      <c r="L153">
        <f>IF(B153="","",SUM(G153:J153))</f>
        <v/>
      </c>
      <c r="M153" s="10">
        <f>IF(OR(B153="",N(F153)=0),"",L153/F153)</f>
        <v/>
      </c>
      <c r="N153" s="12">
        <f>IF(B153="","",F153/1000*'Read me'!$B$13)</f>
        <v/>
      </c>
    </row>
    <row r="154">
      <c r="L154">
        <f>IF(B154="","",SUM(G154:J154))</f>
        <v/>
      </c>
      <c r="M154" s="10">
        <f>IF(OR(B154="",N(F154)=0),"",L154/F154)</f>
        <v/>
      </c>
      <c r="N154" s="12">
        <f>IF(B154="","",F154/1000*'Read me'!$B$13)</f>
        <v/>
      </c>
    </row>
    <row r="155">
      <c r="L155">
        <f>IF(B155="","",SUM(G155:J155))</f>
        <v/>
      </c>
      <c r="M155" s="10">
        <f>IF(OR(B155="",N(F155)=0),"",L155/F155)</f>
        <v/>
      </c>
      <c r="N155" s="12">
        <f>IF(B155="","",F155/1000*'Read me'!$B$13)</f>
        <v/>
      </c>
    </row>
    <row r="156">
      <c r="L156">
        <f>IF(B156="","",SUM(G156:J156))</f>
        <v/>
      </c>
      <c r="M156" s="10">
        <f>IF(OR(B156="",N(F156)=0),"",L156/F156)</f>
        <v/>
      </c>
      <c r="N156" s="12">
        <f>IF(B156="","",F156/1000*'Read me'!$B$13)</f>
        <v/>
      </c>
    </row>
    <row r="157">
      <c r="L157">
        <f>IF(B157="","",SUM(G157:J157))</f>
        <v/>
      </c>
      <c r="M157" s="10">
        <f>IF(OR(B157="",N(F157)=0),"",L157/F157)</f>
        <v/>
      </c>
      <c r="N157" s="12">
        <f>IF(B157="","",F157/1000*'Read me'!$B$13)</f>
        <v/>
      </c>
    </row>
    <row r="158">
      <c r="L158">
        <f>IF(B158="","",SUM(G158:J158))</f>
        <v/>
      </c>
      <c r="M158" s="10">
        <f>IF(OR(B158="",N(F158)=0),"",L158/F158)</f>
        <v/>
      </c>
      <c r="N158" s="12">
        <f>IF(B158="","",F158/1000*'Read me'!$B$13)</f>
        <v/>
      </c>
    </row>
    <row r="159">
      <c r="L159">
        <f>IF(B159="","",SUM(G159:J159))</f>
        <v/>
      </c>
      <c r="M159" s="10">
        <f>IF(OR(B159="",N(F159)=0),"",L159/F159)</f>
        <v/>
      </c>
      <c r="N159" s="12">
        <f>IF(B159="","",F159/1000*'Read me'!$B$13)</f>
        <v/>
      </c>
    </row>
    <row r="160">
      <c r="L160">
        <f>IF(B160="","",SUM(G160:J160))</f>
        <v/>
      </c>
      <c r="M160" s="10">
        <f>IF(OR(B160="",N(F160)=0),"",L160/F160)</f>
        <v/>
      </c>
      <c r="N160" s="12">
        <f>IF(B160="","",F160/1000*'Read me'!$B$13)</f>
        <v/>
      </c>
    </row>
    <row r="161">
      <c r="L161">
        <f>IF(B161="","",SUM(G161:J161))</f>
        <v/>
      </c>
      <c r="M161" s="10">
        <f>IF(OR(B161="",N(F161)=0),"",L161/F161)</f>
        <v/>
      </c>
      <c r="N161" s="12">
        <f>IF(B161="","",F161/1000*'Read me'!$B$13)</f>
        <v/>
      </c>
    </row>
    <row r="162">
      <c r="L162">
        <f>IF(B162="","",SUM(G162:J162))</f>
        <v/>
      </c>
      <c r="M162" s="10">
        <f>IF(OR(B162="",N(F162)=0),"",L162/F162)</f>
        <v/>
      </c>
      <c r="N162" s="12">
        <f>IF(B162="","",F162/1000*'Read me'!$B$13)</f>
        <v/>
      </c>
    </row>
    <row r="163">
      <c r="L163">
        <f>IF(B163="","",SUM(G163:J163))</f>
        <v/>
      </c>
      <c r="M163" s="10">
        <f>IF(OR(B163="",N(F163)=0),"",L163/F163)</f>
        <v/>
      </c>
      <c r="N163" s="12">
        <f>IF(B163="","",F163/1000*'Read me'!$B$13)</f>
        <v/>
      </c>
    </row>
    <row r="164">
      <c r="L164">
        <f>IF(B164="","",SUM(G164:J164))</f>
        <v/>
      </c>
      <c r="M164" s="10">
        <f>IF(OR(B164="",N(F164)=0),"",L164/F164)</f>
        <v/>
      </c>
      <c r="N164" s="12">
        <f>IF(B164="","",F164/1000*'Read me'!$B$13)</f>
        <v/>
      </c>
    </row>
    <row r="165">
      <c r="L165">
        <f>IF(B165="","",SUM(G165:J165))</f>
        <v/>
      </c>
      <c r="M165" s="10">
        <f>IF(OR(B165="",N(F165)=0),"",L165/F165)</f>
        <v/>
      </c>
      <c r="N165" s="12">
        <f>IF(B165="","",F165/1000*'Read me'!$B$13)</f>
        <v/>
      </c>
    </row>
    <row r="166">
      <c r="L166">
        <f>IF(B166="","",SUM(G166:J166))</f>
        <v/>
      </c>
      <c r="M166" s="10">
        <f>IF(OR(B166="",N(F166)=0),"",L166/F166)</f>
        <v/>
      </c>
      <c r="N166" s="12">
        <f>IF(B166="","",F166/1000*'Read me'!$B$13)</f>
        <v/>
      </c>
    </row>
    <row r="167">
      <c r="L167">
        <f>IF(B167="","",SUM(G167:J167))</f>
        <v/>
      </c>
      <c r="M167" s="10">
        <f>IF(OR(B167="",N(F167)=0),"",L167/F167)</f>
        <v/>
      </c>
      <c r="N167" s="12">
        <f>IF(B167="","",F167/1000*'Read me'!$B$13)</f>
        <v/>
      </c>
    </row>
    <row r="168">
      <c r="L168">
        <f>IF(B168="","",SUM(G168:J168))</f>
        <v/>
      </c>
      <c r="M168" s="10">
        <f>IF(OR(B168="",N(F168)=0),"",L168/F168)</f>
        <v/>
      </c>
      <c r="N168" s="12">
        <f>IF(B168="","",F168/1000*'Read me'!$B$13)</f>
        <v/>
      </c>
    </row>
    <row r="169">
      <c r="L169">
        <f>IF(B169="","",SUM(G169:J169))</f>
        <v/>
      </c>
      <c r="M169" s="10">
        <f>IF(OR(B169="",N(F169)=0),"",L169/F169)</f>
        <v/>
      </c>
      <c r="N169" s="12">
        <f>IF(B169="","",F169/1000*'Read me'!$B$13)</f>
        <v/>
      </c>
    </row>
    <row r="170">
      <c r="L170">
        <f>IF(B170="","",SUM(G170:J170))</f>
        <v/>
      </c>
      <c r="M170" s="10">
        <f>IF(OR(B170="",N(F170)=0),"",L170/F170)</f>
        <v/>
      </c>
      <c r="N170" s="12">
        <f>IF(B170="","",F170/1000*'Read me'!$B$13)</f>
        <v/>
      </c>
    </row>
    <row r="171">
      <c r="L171">
        <f>IF(B171="","",SUM(G171:J171))</f>
        <v/>
      </c>
      <c r="M171" s="10">
        <f>IF(OR(B171="",N(F171)=0),"",L171/F171)</f>
        <v/>
      </c>
      <c r="N171" s="12">
        <f>IF(B171="","",F171/1000*'Read me'!$B$13)</f>
        <v/>
      </c>
    </row>
    <row r="172">
      <c r="L172">
        <f>IF(B172="","",SUM(G172:J172))</f>
        <v/>
      </c>
      <c r="M172" s="10">
        <f>IF(OR(B172="",N(F172)=0),"",L172/F172)</f>
        <v/>
      </c>
      <c r="N172" s="12">
        <f>IF(B172="","",F172/1000*'Read me'!$B$13)</f>
        <v/>
      </c>
    </row>
    <row r="173">
      <c r="L173">
        <f>IF(B173="","",SUM(G173:J173))</f>
        <v/>
      </c>
      <c r="M173" s="10">
        <f>IF(OR(B173="",N(F173)=0),"",L173/F173)</f>
        <v/>
      </c>
      <c r="N173" s="12">
        <f>IF(B173="","",F173/1000*'Read me'!$B$13)</f>
        <v/>
      </c>
    </row>
    <row r="174">
      <c r="L174">
        <f>IF(B174="","",SUM(G174:J174))</f>
        <v/>
      </c>
      <c r="M174" s="10">
        <f>IF(OR(B174="",N(F174)=0),"",L174/F174)</f>
        <v/>
      </c>
      <c r="N174" s="12">
        <f>IF(B174="","",F174/1000*'Read me'!$B$13)</f>
        <v/>
      </c>
    </row>
    <row r="175">
      <c r="L175">
        <f>IF(B175="","",SUM(G175:J175))</f>
        <v/>
      </c>
      <c r="M175" s="10">
        <f>IF(OR(B175="",N(F175)=0),"",L175/F175)</f>
        <v/>
      </c>
      <c r="N175" s="12">
        <f>IF(B175="","",F175/1000*'Read me'!$B$13)</f>
        <v/>
      </c>
    </row>
    <row r="176">
      <c r="L176">
        <f>IF(B176="","",SUM(G176:J176))</f>
        <v/>
      </c>
      <c r="M176" s="10">
        <f>IF(OR(B176="",N(F176)=0),"",L176/F176)</f>
        <v/>
      </c>
      <c r="N176" s="12">
        <f>IF(B176="","",F176/1000*'Read me'!$B$13)</f>
        <v/>
      </c>
    </row>
    <row r="177">
      <c r="L177">
        <f>IF(B177="","",SUM(G177:J177))</f>
        <v/>
      </c>
      <c r="M177" s="10">
        <f>IF(OR(B177="",N(F177)=0),"",L177/F177)</f>
        <v/>
      </c>
      <c r="N177" s="12">
        <f>IF(B177="","",F177/1000*'Read me'!$B$13)</f>
        <v/>
      </c>
    </row>
    <row r="178">
      <c r="L178">
        <f>IF(B178="","",SUM(G178:J178))</f>
        <v/>
      </c>
      <c r="M178" s="10">
        <f>IF(OR(B178="",N(F178)=0),"",L178/F178)</f>
        <v/>
      </c>
      <c r="N178" s="12">
        <f>IF(B178="","",F178/1000*'Read me'!$B$13)</f>
        <v/>
      </c>
    </row>
    <row r="179">
      <c r="L179">
        <f>IF(B179="","",SUM(G179:J179))</f>
        <v/>
      </c>
      <c r="M179" s="10">
        <f>IF(OR(B179="",N(F179)=0),"",L179/F179)</f>
        <v/>
      </c>
      <c r="N179" s="12">
        <f>IF(B179="","",F179/1000*'Read me'!$B$13)</f>
        <v/>
      </c>
    </row>
    <row r="180">
      <c r="L180">
        <f>IF(B180="","",SUM(G180:J180))</f>
        <v/>
      </c>
      <c r="M180" s="10">
        <f>IF(OR(B180="",N(F180)=0),"",L180/F180)</f>
        <v/>
      </c>
      <c r="N180" s="12">
        <f>IF(B180="","",F180/1000*'Read me'!$B$13)</f>
        <v/>
      </c>
    </row>
    <row r="181">
      <c r="L181">
        <f>IF(B181="","",SUM(G181:J181))</f>
        <v/>
      </c>
      <c r="M181" s="10">
        <f>IF(OR(B181="",N(F181)=0),"",L181/F181)</f>
        <v/>
      </c>
      <c r="N181" s="12">
        <f>IF(B181="","",F181/1000*'Read me'!$B$13)</f>
        <v/>
      </c>
    </row>
    <row r="182">
      <c r="L182">
        <f>IF(B182="","",SUM(G182:J182))</f>
        <v/>
      </c>
      <c r="M182" s="10">
        <f>IF(OR(B182="",N(F182)=0),"",L182/F182)</f>
        <v/>
      </c>
      <c r="N182" s="12">
        <f>IF(B182="","",F182/1000*'Read me'!$B$13)</f>
        <v/>
      </c>
    </row>
    <row r="183">
      <c r="L183">
        <f>IF(B183="","",SUM(G183:J183))</f>
        <v/>
      </c>
      <c r="M183" s="10">
        <f>IF(OR(B183="",N(F183)=0),"",L183/F183)</f>
        <v/>
      </c>
      <c r="N183" s="12">
        <f>IF(B183="","",F183/1000*'Read me'!$B$13)</f>
        <v/>
      </c>
    </row>
    <row r="184">
      <c r="L184">
        <f>IF(B184="","",SUM(G184:J184))</f>
        <v/>
      </c>
      <c r="M184" s="10">
        <f>IF(OR(B184="",N(F184)=0),"",L184/F184)</f>
        <v/>
      </c>
      <c r="N184" s="12">
        <f>IF(B184="","",F184/1000*'Read me'!$B$13)</f>
        <v/>
      </c>
    </row>
    <row r="185">
      <c r="L185">
        <f>IF(B185="","",SUM(G185:J185))</f>
        <v/>
      </c>
      <c r="M185" s="10">
        <f>IF(OR(B185="",N(F185)=0),"",L185/F185)</f>
        <v/>
      </c>
      <c r="N185" s="12">
        <f>IF(B185="","",F185/1000*'Read me'!$B$13)</f>
        <v/>
      </c>
    </row>
    <row r="186">
      <c r="L186">
        <f>IF(B186="","",SUM(G186:J186))</f>
        <v/>
      </c>
      <c r="M186" s="10">
        <f>IF(OR(B186="",N(F186)=0),"",L186/F186)</f>
        <v/>
      </c>
      <c r="N186" s="12">
        <f>IF(B186="","",F186/1000*'Read me'!$B$13)</f>
        <v/>
      </c>
    </row>
    <row r="187">
      <c r="L187">
        <f>IF(B187="","",SUM(G187:J187))</f>
        <v/>
      </c>
      <c r="M187" s="10">
        <f>IF(OR(B187="",N(F187)=0),"",L187/F187)</f>
        <v/>
      </c>
      <c r="N187" s="12">
        <f>IF(B187="","",F187/1000*'Read me'!$B$13)</f>
        <v/>
      </c>
    </row>
    <row r="188">
      <c r="L188">
        <f>IF(B188="","",SUM(G188:J188))</f>
        <v/>
      </c>
      <c r="M188" s="10">
        <f>IF(OR(B188="",N(F188)=0),"",L188/F188)</f>
        <v/>
      </c>
      <c r="N188" s="12">
        <f>IF(B188="","",F188/1000*'Read me'!$B$13)</f>
        <v/>
      </c>
    </row>
    <row r="189">
      <c r="L189">
        <f>IF(B189="","",SUM(G189:J189))</f>
        <v/>
      </c>
      <c r="M189" s="10">
        <f>IF(OR(B189="",N(F189)=0),"",L189/F189)</f>
        <v/>
      </c>
      <c r="N189" s="12">
        <f>IF(B189="","",F189/1000*'Read me'!$B$13)</f>
        <v/>
      </c>
    </row>
    <row r="190">
      <c r="L190">
        <f>IF(B190="","",SUM(G190:J190))</f>
        <v/>
      </c>
      <c r="M190" s="10">
        <f>IF(OR(B190="",N(F190)=0),"",L190/F190)</f>
        <v/>
      </c>
      <c r="N190" s="12">
        <f>IF(B190="","",F190/1000*'Read me'!$B$13)</f>
        <v/>
      </c>
    </row>
    <row r="191">
      <c r="L191">
        <f>IF(B191="","",SUM(G191:J191))</f>
        <v/>
      </c>
      <c r="M191" s="10">
        <f>IF(OR(B191="",N(F191)=0),"",L191/F191)</f>
        <v/>
      </c>
      <c r="N191" s="12">
        <f>IF(B191="","",F191/1000*'Read me'!$B$13)</f>
        <v/>
      </c>
    </row>
    <row r="192">
      <c r="L192">
        <f>IF(B192="","",SUM(G192:J192))</f>
        <v/>
      </c>
      <c r="M192" s="10">
        <f>IF(OR(B192="",N(F192)=0),"",L192/F192)</f>
        <v/>
      </c>
      <c r="N192" s="12">
        <f>IF(B192="","",F192/1000*'Read me'!$B$13)</f>
        <v/>
      </c>
    </row>
    <row r="193">
      <c r="L193">
        <f>IF(B193="","",SUM(G193:J193))</f>
        <v/>
      </c>
      <c r="M193" s="10">
        <f>IF(OR(B193="",N(F193)=0),"",L193/F193)</f>
        <v/>
      </c>
      <c r="N193" s="12">
        <f>IF(B193="","",F193/1000*'Read me'!$B$13)</f>
        <v/>
      </c>
    </row>
    <row r="194">
      <c r="L194">
        <f>IF(B194="","",SUM(G194:J194))</f>
        <v/>
      </c>
      <c r="M194" s="10">
        <f>IF(OR(B194="",N(F194)=0),"",L194/F194)</f>
        <v/>
      </c>
      <c r="N194" s="12">
        <f>IF(B194="","",F194/1000*'Read me'!$B$13)</f>
        <v/>
      </c>
    </row>
    <row r="195">
      <c r="L195">
        <f>IF(B195="","",SUM(G195:J195))</f>
        <v/>
      </c>
      <c r="M195" s="10">
        <f>IF(OR(B195="",N(F195)=0),"",L195/F195)</f>
        <v/>
      </c>
      <c r="N195" s="12">
        <f>IF(B195="","",F195/1000*'Read me'!$B$13)</f>
        <v/>
      </c>
    </row>
    <row r="196">
      <c r="L196">
        <f>IF(B196="","",SUM(G196:J196))</f>
        <v/>
      </c>
      <c r="M196" s="10">
        <f>IF(OR(B196="",N(F196)=0),"",L196/F196)</f>
        <v/>
      </c>
      <c r="N196" s="12">
        <f>IF(B196="","",F196/1000*'Read me'!$B$13)</f>
        <v/>
      </c>
    </row>
    <row r="197">
      <c r="L197">
        <f>IF(B197="","",SUM(G197:J197))</f>
        <v/>
      </c>
      <c r="M197" s="10">
        <f>IF(OR(B197="",N(F197)=0),"",L197/F197)</f>
        <v/>
      </c>
      <c r="N197" s="12">
        <f>IF(B197="","",F197/1000*'Read me'!$B$13)</f>
        <v/>
      </c>
    </row>
    <row r="198">
      <c r="L198">
        <f>IF(B198="","",SUM(G198:J198))</f>
        <v/>
      </c>
      <c r="M198" s="10">
        <f>IF(OR(B198="",N(F198)=0),"",L198/F198)</f>
        <v/>
      </c>
      <c r="N198" s="12">
        <f>IF(B198="","",F198/1000*'Read me'!$B$13)</f>
        <v/>
      </c>
    </row>
    <row r="199">
      <c r="L199">
        <f>IF(B199="","",SUM(G199:J199))</f>
        <v/>
      </c>
      <c r="M199" s="10">
        <f>IF(OR(B199="",N(F199)=0),"",L199/F199)</f>
        <v/>
      </c>
      <c r="N199" s="12">
        <f>IF(B199="","",F199/1000*'Read me'!$B$13)</f>
        <v/>
      </c>
    </row>
    <row r="200">
      <c r="L200">
        <f>IF(B200="","",SUM(G200:J200))</f>
        <v/>
      </c>
      <c r="M200" s="10">
        <f>IF(OR(B200="",N(F200)=0),"",L200/F200)</f>
        <v/>
      </c>
      <c r="N200" s="12">
        <f>IF(B200="","",F200/1000*'Read me'!$B$13)</f>
        <v/>
      </c>
    </row>
  </sheetData>
  <dataValidations count="1">
    <dataValidation sqref="D2:D200" showDropDown="0" showInputMessage="0" showErrorMessage="0" allowBlank="1" type="list">
      <formula1>"Reel,Post,Carousel,Story,Video,Short,Live"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2" customWidth="1" min="2" max="2"/>
    <col width="14" customWidth="1" min="3" max="3"/>
    <col width="22" customWidth="1" min="4" max="4"/>
    <col width="9" customWidth="1" min="5" max="5"/>
    <col width="9" customWidth="1" min="6" max="6"/>
    <col width="14" customWidth="1" min="7" max="7"/>
    <col width="13" customWidth="1" min="8" max="8"/>
    <col width="12" customWidth="1" min="9" max="9"/>
    <col width="14" customWidth="1" min="10" max="10"/>
    <col width="13" customWidth="1" min="11" max="11"/>
  </cols>
  <sheetData>
    <row r="1" ht="34" customHeight="1">
      <c r="A1" s="13" t="inlineStr">
        <is>
          <t>Handle</t>
        </is>
      </c>
      <c r="B1" s="13" t="inlineStr">
        <is>
          <t>Code or link</t>
        </is>
      </c>
      <c r="C1" s="13" t="inlineStr">
        <is>
          <t>Method</t>
        </is>
      </c>
      <c r="D1" s="13" t="inlineStr">
        <is>
          <t>Source of the number</t>
        </is>
      </c>
      <c r="E1" s="13" t="inlineStr">
        <is>
          <t>Clicks</t>
        </is>
      </c>
      <c r="F1" s="13" t="inlineStr">
        <is>
          <t>Orders</t>
        </is>
      </c>
      <c r="G1" s="13" t="inlineStr">
        <is>
          <t>Gross sales ($)</t>
        </is>
      </c>
      <c r="H1" s="13" t="inlineStr">
        <is>
          <t>Discounts ($)</t>
        </is>
      </c>
      <c r="I1" s="13" t="inlineStr">
        <is>
          <t>Refunds ($)</t>
        </is>
      </c>
      <c r="J1" s="13" t="inlineStr">
        <is>
          <t>Net revenue ($)</t>
        </is>
      </c>
      <c r="K1" s="13" t="inlineStr">
        <is>
          <t>New customers</t>
        </is>
      </c>
    </row>
    <row r="2">
      <c r="A2" s="14" t="inlineStr">
        <is>
          <t>@maya.moves</t>
        </is>
      </c>
      <c r="B2" s="14" t="inlineStr">
        <is>
          <t>MAYA15</t>
        </is>
      </c>
      <c r="C2" s="14" t="inlineStr">
        <is>
          <t>Discount code</t>
        </is>
      </c>
      <c r="D2" s="14" t="inlineStr">
        <is>
          <t>Shopify discount report</t>
        </is>
      </c>
      <c r="E2" s="14" t="n"/>
      <c r="F2" s="14" t="n">
        <v>21</v>
      </c>
      <c r="G2" s="16" t="n">
        <v>1240</v>
      </c>
      <c r="H2" s="16" t="n">
        <v>186</v>
      </c>
      <c r="I2" s="16" t="n">
        <v>0</v>
      </c>
      <c r="J2" s="16">
        <f>IF(A2="","",N(G2)-N(H2)-N(I2))</f>
        <v/>
      </c>
      <c r="K2" s="14" t="n">
        <v>17</v>
      </c>
    </row>
    <row r="3">
      <c r="A3" s="14" t="inlineStr">
        <is>
          <t>@maya.moves</t>
        </is>
      </c>
      <c r="B3" s="14" t="inlineStr">
        <is>
          <t>utm_content=maya</t>
        </is>
      </c>
      <c r="C3" s="14" t="inlineStr">
        <is>
          <t>UTM link</t>
        </is>
      </c>
      <c r="D3" s="14" t="inlineStr">
        <is>
          <t>GA4, last click, 30 days</t>
        </is>
      </c>
      <c r="E3" s="14" t="n">
        <v>410</v>
      </c>
      <c r="F3" s="14" t="n">
        <v>4</v>
      </c>
      <c r="G3" s="16" t="n">
        <v>236</v>
      </c>
      <c r="H3" s="16" t="n">
        <v>0</v>
      </c>
      <c r="I3" s="16" t="n">
        <v>0</v>
      </c>
      <c r="J3" s="16">
        <f>IF(A3="","",N(G3)-N(H3)-N(I3))</f>
        <v/>
      </c>
      <c r="K3" s="14" t="n">
        <v>3</v>
      </c>
    </row>
    <row r="4">
      <c r="A4" s="14" t="inlineStr">
        <is>
          <t>@thecozykitchen</t>
        </is>
      </c>
      <c r="B4" s="14" t="inlineStr">
        <is>
          <t>COZY15</t>
        </is>
      </c>
      <c r="C4" s="14" t="inlineStr">
        <is>
          <t>Discount code</t>
        </is>
      </c>
      <c r="D4" s="14" t="inlineStr">
        <is>
          <t>Shopify discount report</t>
        </is>
      </c>
      <c r="E4" s="14" t="n"/>
      <c r="F4" s="14" t="n">
        <v>38</v>
      </c>
      <c r="G4" s="16" t="n">
        <v>2090</v>
      </c>
      <c r="H4" s="16" t="n">
        <v>313.5</v>
      </c>
      <c r="I4" s="16" t="n">
        <v>55</v>
      </c>
      <c r="J4" s="16">
        <f>IF(A4="","",N(G4)-N(H4)-N(I4))</f>
        <v/>
      </c>
      <c r="K4" s="14" t="n">
        <v>30</v>
      </c>
    </row>
    <row r="5">
      <c r="G5" s="12" t="n"/>
      <c r="H5" s="12" t="n"/>
      <c r="I5" s="12" t="n"/>
      <c r="J5" s="12">
        <f>IF(A5="","",N(G5)-N(H5)-N(I5))</f>
        <v/>
      </c>
    </row>
    <row r="6">
      <c r="G6" s="12" t="n"/>
      <c r="H6" s="12" t="n"/>
      <c r="I6" s="12" t="n"/>
      <c r="J6" s="12">
        <f>IF(A6="","",N(G6)-N(H6)-N(I6))</f>
        <v/>
      </c>
    </row>
    <row r="7">
      <c r="G7" s="12" t="n"/>
      <c r="H7" s="12" t="n"/>
      <c r="I7" s="12" t="n"/>
      <c r="J7" s="12">
        <f>IF(A7="","",N(G7)-N(H7)-N(I7))</f>
        <v/>
      </c>
    </row>
    <row r="8">
      <c r="G8" s="12" t="n"/>
      <c r="H8" s="12" t="n"/>
      <c r="I8" s="12" t="n"/>
      <c r="J8" s="12">
        <f>IF(A8="","",N(G8)-N(H8)-N(I8))</f>
        <v/>
      </c>
    </row>
    <row r="9">
      <c r="G9" s="12" t="n"/>
      <c r="H9" s="12" t="n"/>
      <c r="I9" s="12" t="n"/>
      <c r="J9" s="12">
        <f>IF(A9="","",N(G9)-N(H9)-N(I9))</f>
        <v/>
      </c>
    </row>
    <row r="10">
      <c r="G10" s="12" t="n"/>
      <c r="H10" s="12" t="n"/>
      <c r="I10" s="12" t="n"/>
      <c r="J10" s="12">
        <f>IF(A10="","",N(G10)-N(H10)-N(I10))</f>
        <v/>
      </c>
    </row>
    <row r="11">
      <c r="G11" s="12" t="n"/>
      <c r="H11" s="12" t="n"/>
      <c r="I11" s="12" t="n"/>
      <c r="J11" s="12">
        <f>IF(A11="","",N(G11)-N(H11)-N(I11))</f>
        <v/>
      </c>
    </row>
    <row r="12">
      <c r="G12" s="12" t="n"/>
      <c r="H12" s="12" t="n"/>
      <c r="I12" s="12" t="n"/>
      <c r="J12" s="12">
        <f>IF(A12="","",N(G12)-N(H12)-N(I12))</f>
        <v/>
      </c>
    </row>
    <row r="13">
      <c r="G13" s="12" t="n"/>
      <c r="H13" s="12" t="n"/>
      <c r="I13" s="12" t="n"/>
      <c r="J13" s="12">
        <f>IF(A13="","",N(G13)-N(H13)-N(I13))</f>
        <v/>
      </c>
    </row>
    <row r="14">
      <c r="G14" s="12" t="n"/>
      <c r="H14" s="12" t="n"/>
      <c r="I14" s="12" t="n"/>
      <c r="J14" s="12">
        <f>IF(A14="","",N(G14)-N(H14)-N(I14))</f>
        <v/>
      </c>
    </row>
    <row r="15">
      <c r="G15" s="12" t="n"/>
      <c r="H15" s="12" t="n"/>
      <c r="I15" s="12" t="n"/>
      <c r="J15" s="12">
        <f>IF(A15="","",N(G15)-N(H15)-N(I15))</f>
        <v/>
      </c>
    </row>
    <row r="16">
      <c r="G16" s="12" t="n"/>
      <c r="H16" s="12" t="n"/>
      <c r="I16" s="12" t="n"/>
      <c r="J16" s="12">
        <f>IF(A16="","",N(G16)-N(H16)-N(I16))</f>
        <v/>
      </c>
    </row>
    <row r="17">
      <c r="G17" s="12" t="n"/>
      <c r="H17" s="12" t="n"/>
      <c r="I17" s="12" t="n"/>
      <c r="J17" s="12">
        <f>IF(A17="","",N(G17)-N(H17)-N(I17))</f>
        <v/>
      </c>
    </row>
    <row r="18">
      <c r="G18" s="12" t="n"/>
      <c r="H18" s="12" t="n"/>
      <c r="I18" s="12" t="n"/>
      <c r="J18" s="12">
        <f>IF(A18="","",N(G18)-N(H18)-N(I18))</f>
        <v/>
      </c>
    </row>
    <row r="19">
      <c r="G19" s="12" t="n"/>
      <c r="H19" s="12" t="n"/>
      <c r="I19" s="12" t="n"/>
      <c r="J19" s="12">
        <f>IF(A19="","",N(G19)-N(H19)-N(I19))</f>
        <v/>
      </c>
    </row>
    <row r="20">
      <c r="G20" s="12" t="n"/>
      <c r="H20" s="12" t="n"/>
      <c r="I20" s="12" t="n"/>
      <c r="J20" s="12">
        <f>IF(A20="","",N(G20)-N(H20)-N(I20))</f>
        <v/>
      </c>
    </row>
    <row r="21">
      <c r="G21" s="12" t="n"/>
      <c r="H21" s="12" t="n"/>
      <c r="I21" s="12" t="n"/>
      <c r="J21" s="12">
        <f>IF(A21="","",N(G21)-N(H21)-N(I21))</f>
        <v/>
      </c>
    </row>
    <row r="22">
      <c r="G22" s="12" t="n"/>
      <c r="H22" s="12" t="n"/>
      <c r="I22" s="12" t="n"/>
      <c r="J22" s="12">
        <f>IF(A22="","",N(G22)-N(H22)-N(I22))</f>
        <v/>
      </c>
    </row>
    <row r="23">
      <c r="G23" s="12" t="n"/>
      <c r="H23" s="12" t="n"/>
      <c r="I23" s="12" t="n"/>
      <c r="J23" s="12">
        <f>IF(A23="","",N(G23)-N(H23)-N(I23))</f>
        <v/>
      </c>
    </row>
    <row r="24">
      <c r="G24" s="12" t="n"/>
      <c r="H24" s="12" t="n"/>
      <c r="I24" s="12" t="n"/>
      <c r="J24" s="12">
        <f>IF(A24="","",N(G24)-N(H24)-N(I24))</f>
        <v/>
      </c>
    </row>
    <row r="25">
      <c r="G25" s="12" t="n"/>
      <c r="H25" s="12" t="n"/>
      <c r="I25" s="12" t="n"/>
      <c r="J25" s="12">
        <f>IF(A25="","",N(G25)-N(H25)-N(I25))</f>
        <v/>
      </c>
    </row>
    <row r="26">
      <c r="G26" s="12" t="n"/>
      <c r="H26" s="12" t="n"/>
      <c r="I26" s="12" t="n"/>
      <c r="J26" s="12">
        <f>IF(A26="","",N(G26)-N(H26)-N(I26))</f>
        <v/>
      </c>
    </row>
    <row r="27">
      <c r="G27" s="12" t="n"/>
      <c r="H27" s="12" t="n"/>
      <c r="I27" s="12" t="n"/>
      <c r="J27" s="12">
        <f>IF(A27="","",N(G27)-N(H27)-N(I27))</f>
        <v/>
      </c>
    </row>
    <row r="28">
      <c r="G28" s="12" t="n"/>
      <c r="H28" s="12" t="n"/>
      <c r="I28" s="12" t="n"/>
      <c r="J28" s="12">
        <f>IF(A28="","",N(G28)-N(H28)-N(I28))</f>
        <v/>
      </c>
    </row>
    <row r="29">
      <c r="G29" s="12" t="n"/>
      <c r="H29" s="12" t="n"/>
      <c r="I29" s="12" t="n"/>
      <c r="J29" s="12">
        <f>IF(A29="","",N(G29)-N(H29)-N(I29))</f>
        <v/>
      </c>
    </row>
    <row r="30">
      <c r="G30" s="12" t="n"/>
      <c r="H30" s="12" t="n"/>
      <c r="I30" s="12" t="n"/>
      <c r="J30" s="12">
        <f>IF(A30="","",N(G30)-N(H30)-N(I30))</f>
        <v/>
      </c>
    </row>
    <row r="31">
      <c r="G31" s="12" t="n"/>
      <c r="H31" s="12" t="n"/>
      <c r="I31" s="12" t="n"/>
      <c r="J31" s="12">
        <f>IF(A31="","",N(G31)-N(H31)-N(I31))</f>
        <v/>
      </c>
    </row>
    <row r="32">
      <c r="G32" s="12" t="n"/>
      <c r="H32" s="12" t="n"/>
      <c r="I32" s="12" t="n"/>
      <c r="J32" s="12">
        <f>IF(A32="","",N(G32)-N(H32)-N(I32))</f>
        <v/>
      </c>
    </row>
    <row r="33">
      <c r="G33" s="12" t="n"/>
      <c r="H33" s="12" t="n"/>
      <c r="I33" s="12" t="n"/>
      <c r="J33" s="12">
        <f>IF(A33="","",N(G33)-N(H33)-N(I33))</f>
        <v/>
      </c>
    </row>
    <row r="34">
      <c r="G34" s="12" t="n"/>
      <c r="H34" s="12" t="n"/>
      <c r="I34" s="12" t="n"/>
      <c r="J34" s="12">
        <f>IF(A34="","",N(G34)-N(H34)-N(I34))</f>
        <v/>
      </c>
    </row>
    <row r="35">
      <c r="G35" s="12" t="n"/>
      <c r="H35" s="12" t="n"/>
      <c r="I35" s="12" t="n"/>
      <c r="J35" s="12">
        <f>IF(A35="","",N(G35)-N(H35)-N(I35))</f>
        <v/>
      </c>
    </row>
    <row r="36">
      <c r="G36" s="12" t="n"/>
      <c r="H36" s="12" t="n"/>
      <c r="I36" s="12" t="n"/>
      <c r="J36" s="12">
        <f>IF(A36="","",N(G36)-N(H36)-N(I36))</f>
        <v/>
      </c>
    </row>
    <row r="37">
      <c r="G37" s="12" t="n"/>
      <c r="H37" s="12" t="n"/>
      <c r="I37" s="12" t="n"/>
      <c r="J37" s="12">
        <f>IF(A37="","",N(G37)-N(H37)-N(I37))</f>
        <v/>
      </c>
    </row>
    <row r="38">
      <c r="G38" s="12" t="n"/>
      <c r="H38" s="12" t="n"/>
      <c r="I38" s="12" t="n"/>
      <c r="J38" s="12">
        <f>IF(A38="","",N(G38)-N(H38)-N(I38))</f>
        <v/>
      </c>
    </row>
    <row r="39">
      <c r="G39" s="12" t="n"/>
      <c r="H39" s="12" t="n"/>
      <c r="I39" s="12" t="n"/>
      <c r="J39" s="12">
        <f>IF(A39="","",N(G39)-N(H39)-N(I39))</f>
        <v/>
      </c>
    </row>
    <row r="40">
      <c r="G40" s="12" t="n"/>
      <c r="H40" s="12" t="n"/>
      <c r="I40" s="12" t="n"/>
      <c r="J40" s="12">
        <f>IF(A40="","",N(G40)-N(H40)-N(I40))</f>
        <v/>
      </c>
    </row>
    <row r="41">
      <c r="G41" s="12" t="n"/>
      <c r="H41" s="12" t="n"/>
      <c r="I41" s="12" t="n"/>
      <c r="J41" s="12">
        <f>IF(A41="","",N(G41)-N(H41)-N(I41))</f>
        <v/>
      </c>
    </row>
    <row r="42">
      <c r="G42" s="12" t="n"/>
      <c r="H42" s="12" t="n"/>
      <c r="I42" s="12" t="n"/>
      <c r="J42" s="12">
        <f>IF(A42="","",N(G42)-N(H42)-N(I42))</f>
        <v/>
      </c>
    </row>
    <row r="43">
      <c r="G43" s="12" t="n"/>
      <c r="H43" s="12" t="n"/>
      <c r="I43" s="12" t="n"/>
      <c r="J43" s="12">
        <f>IF(A43="","",N(G43)-N(H43)-N(I43))</f>
        <v/>
      </c>
    </row>
    <row r="44">
      <c r="G44" s="12" t="n"/>
      <c r="H44" s="12" t="n"/>
      <c r="I44" s="12" t="n"/>
      <c r="J44" s="12">
        <f>IF(A44="","",N(G44)-N(H44)-N(I44))</f>
        <v/>
      </c>
    </row>
    <row r="45">
      <c r="G45" s="12" t="n"/>
      <c r="H45" s="12" t="n"/>
      <c r="I45" s="12" t="n"/>
      <c r="J45" s="12">
        <f>IF(A45="","",N(G45)-N(H45)-N(I45))</f>
        <v/>
      </c>
    </row>
    <row r="46">
      <c r="G46" s="12" t="n"/>
      <c r="H46" s="12" t="n"/>
      <c r="I46" s="12" t="n"/>
      <c r="J46" s="12">
        <f>IF(A46="","",N(G46)-N(H46)-N(I46))</f>
        <v/>
      </c>
    </row>
    <row r="47">
      <c r="G47" s="12" t="n"/>
      <c r="H47" s="12" t="n"/>
      <c r="I47" s="12" t="n"/>
      <c r="J47" s="12">
        <f>IF(A47="","",N(G47)-N(H47)-N(I47))</f>
        <v/>
      </c>
    </row>
    <row r="48">
      <c r="G48" s="12" t="n"/>
      <c r="H48" s="12" t="n"/>
      <c r="I48" s="12" t="n"/>
      <c r="J48" s="12">
        <f>IF(A48="","",N(G48)-N(H48)-N(I48))</f>
        <v/>
      </c>
    </row>
    <row r="49">
      <c r="G49" s="12" t="n"/>
      <c r="H49" s="12" t="n"/>
      <c r="I49" s="12" t="n"/>
      <c r="J49" s="12">
        <f>IF(A49="","",N(G49)-N(H49)-N(I49))</f>
        <v/>
      </c>
    </row>
    <row r="50">
      <c r="G50" s="12" t="n"/>
      <c r="H50" s="12" t="n"/>
      <c r="I50" s="12" t="n"/>
      <c r="J50" s="12">
        <f>IF(A50="","",N(G50)-N(H50)-N(I50))</f>
        <v/>
      </c>
    </row>
    <row r="51">
      <c r="G51" s="12" t="n"/>
      <c r="H51" s="12" t="n"/>
      <c r="I51" s="12" t="n"/>
      <c r="J51" s="12">
        <f>IF(A51="","",N(G51)-N(H51)-N(I51))</f>
        <v/>
      </c>
    </row>
    <row r="52">
      <c r="G52" s="12" t="n"/>
      <c r="H52" s="12" t="n"/>
      <c r="I52" s="12" t="n"/>
      <c r="J52" s="12">
        <f>IF(A52="","",N(G52)-N(H52)-N(I52))</f>
        <v/>
      </c>
    </row>
    <row r="53">
      <c r="G53" s="12" t="n"/>
      <c r="H53" s="12" t="n"/>
      <c r="I53" s="12" t="n"/>
      <c r="J53" s="12">
        <f>IF(A53="","",N(G53)-N(H53)-N(I53))</f>
        <v/>
      </c>
    </row>
    <row r="54">
      <c r="G54" s="12" t="n"/>
      <c r="H54" s="12" t="n"/>
      <c r="I54" s="12" t="n"/>
      <c r="J54" s="12">
        <f>IF(A54="","",N(G54)-N(H54)-N(I54))</f>
        <v/>
      </c>
    </row>
    <row r="55">
      <c r="G55" s="12" t="n"/>
      <c r="H55" s="12" t="n"/>
      <c r="I55" s="12" t="n"/>
      <c r="J55" s="12">
        <f>IF(A55="","",N(G55)-N(H55)-N(I55))</f>
        <v/>
      </c>
    </row>
    <row r="56">
      <c r="G56" s="12" t="n"/>
      <c r="H56" s="12" t="n"/>
      <c r="I56" s="12" t="n"/>
      <c r="J56" s="12">
        <f>IF(A56="","",N(G56)-N(H56)-N(I56))</f>
        <v/>
      </c>
    </row>
    <row r="57">
      <c r="G57" s="12" t="n"/>
      <c r="H57" s="12" t="n"/>
      <c r="I57" s="12" t="n"/>
      <c r="J57" s="12">
        <f>IF(A57="","",N(G57)-N(H57)-N(I57))</f>
        <v/>
      </c>
    </row>
    <row r="58">
      <c r="G58" s="12" t="n"/>
      <c r="H58" s="12" t="n"/>
      <c r="I58" s="12" t="n"/>
      <c r="J58" s="12">
        <f>IF(A58="","",N(G58)-N(H58)-N(I58))</f>
        <v/>
      </c>
    </row>
    <row r="59">
      <c r="G59" s="12" t="n"/>
      <c r="H59" s="12" t="n"/>
      <c r="I59" s="12" t="n"/>
      <c r="J59" s="12">
        <f>IF(A59="","",N(G59)-N(H59)-N(I59))</f>
        <v/>
      </c>
    </row>
    <row r="60">
      <c r="G60" s="12" t="n"/>
      <c r="H60" s="12" t="n"/>
      <c r="I60" s="12" t="n"/>
      <c r="J60" s="12">
        <f>IF(A60="","",N(G60)-N(H60)-N(I60))</f>
        <v/>
      </c>
    </row>
    <row r="61">
      <c r="G61" s="12" t="n"/>
      <c r="H61" s="12" t="n"/>
      <c r="I61" s="12" t="n"/>
      <c r="J61" s="12">
        <f>IF(A61="","",N(G61)-N(H61)-N(I61))</f>
        <v/>
      </c>
    </row>
    <row r="62">
      <c r="G62" s="12" t="n"/>
      <c r="H62" s="12" t="n"/>
      <c r="I62" s="12" t="n"/>
      <c r="J62" s="12">
        <f>IF(A62="","",N(G62)-N(H62)-N(I62))</f>
        <v/>
      </c>
    </row>
    <row r="63">
      <c r="G63" s="12" t="n"/>
      <c r="H63" s="12" t="n"/>
      <c r="I63" s="12" t="n"/>
      <c r="J63" s="12">
        <f>IF(A63="","",N(G63)-N(H63)-N(I63))</f>
        <v/>
      </c>
    </row>
    <row r="64">
      <c r="G64" s="12" t="n"/>
      <c r="H64" s="12" t="n"/>
      <c r="I64" s="12" t="n"/>
      <c r="J64" s="12">
        <f>IF(A64="","",N(G64)-N(H64)-N(I64))</f>
        <v/>
      </c>
    </row>
    <row r="65">
      <c r="G65" s="12" t="n"/>
      <c r="H65" s="12" t="n"/>
      <c r="I65" s="12" t="n"/>
      <c r="J65" s="12">
        <f>IF(A65="","",N(G65)-N(H65)-N(I65))</f>
        <v/>
      </c>
    </row>
    <row r="66">
      <c r="G66" s="12" t="n"/>
      <c r="H66" s="12" t="n"/>
      <c r="I66" s="12" t="n"/>
      <c r="J66" s="12">
        <f>IF(A66="","",N(G66)-N(H66)-N(I66))</f>
        <v/>
      </c>
    </row>
    <row r="67">
      <c r="G67" s="12" t="n"/>
      <c r="H67" s="12" t="n"/>
      <c r="I67" s="12" t="n"/>
      <c r="J67" s="12">
        <f>IF(A67="","",N(G67)-N(H67)-N(I67))</f>
        <v/>
      </c>
    </row>
    <row r="68">
      <c r="G68" s="12" t="n"/>
      <c r="H68" s="12" t="n"/>
      <c r="I68" s="12" t="n"/>
      <c r="J68" s="12">
        <f>IF(A68="","",N(G68)-N(H68)-N(I68))</f>
        <v/>
      </c>
    </row>
    <row r="69">
      <c r="G69" s="12" t="n"/>
      <c r="H69" s="12" t="n"/>
      <c r="I69" s="12" t="n"/>
      <c r="J69" s="12">
        <f>IF(A69="","",N(G69)-N(H69)-N(I69))</f>
        <v/>
      </c>
    </row>
    <row r="70">
      <c r="G70" s="12" t="n"/>
      <c r="H70" s="12" t="n"/>
      <c r="I70" s="12" t="n"/>
      <c r="J70" s="12">
        <f>IF(A70="","",N(G70)-N(H70)-N(I70))</f>
        <v/>
      </c>
    </row>
    <row r="71">
      <c r="G71" s="12" t="n"/>
      <c r="H71" s="12" t="n"/>
      <c r="I71" s="12" t="n"/>
      <c r="J71" s="12">
        <f>IF(A71="","",N(G71)-N(H71)-N(I71))</f>
        <v/>
      </c>
    </row>
    <row r="72">
      <c r="G72" s="12" t="n"/>
      <c r="H72" s="12" t="n"/>
      <c r="I72" s="12" t="n"/>
      <c r="J72" s="12">
        <f>IF(A72="","",N(G72)-N(H72)-N(I72))</f>
        <v/>
      </c>
    </row>
    <row r="73">
      <c r="G73" s="12" t="n"/>
      <c r="H73" s="12" t="n"/>
      <c r="I73" s="12" t="n"/>
      <c r="J73" s="12">
        <f>IF(A73="","",N(G73)-N(H73)-N(I73))</f>
        <v/>
      </c>
    </row>
    <row r="74">
      <c r="G74" s="12" t="n"/>
      <c r="H74" s="12" t="n"/>
      <c r="I74" s="12" t="n"/>
      <c r="J74" s="12">
        <f>IF(A74="","",N(G74)-N(H74)-N(I74))</f>
        <v/>
      </c>
    </row>
    <row r="75">
      <c r="G75" s="12" t="n"/>
      <c r="H75" s="12" t="n"/>
      <c r="I75" s="12" t="n"/>
      <c r="J75" s="12">
        <f>IF(A75="","",N(G75)-N(H75)-N(I75))</f>
        <v/>
      </c>
    </row>
    <row r="76">
      <c r="G76" s="12" t="n"/>
      <c r="H76" s="12" t="n"/>
      <c r="I76" s="12" t="n"/>
      <c r="J76" s="12">
        <f>IF(A76="","",N(G76)-N(H76)-N(I76))</f>
        <v/>
      </c>
    </row>
    <row r="77">
      <c r="G77" s="12" t="n"/>
      <c r="H77" s="12" t="n"/>
      <c r="I77" s="12" t="n"/>
      <c r="J77" s="12">
        <f>IF(A77="","",N(G77)-N(H77)-N(I77))</f>
        <v/>
      </c>
    </row>
    <row r="78">
      <c r="G78" s="12" t="n"/>
      <c r="H78" s="12" t="n"/>
      <c r="I78" s="12" t="n"/>
      <c r="J78" s="12">
        <f>IF(A78="","",N(G78)-N(H78)-N(I78))</f>
        <v/>
      </c>
    </row>
    <row r="79">
      <c r="G79" s="12" t="n"/>
      <c r="H79" s="12" t="n"/>
      <c r="I79" s="12" t="n"/>
      <c r="J79" s="12">
        <f>IF(A79="","",N(G79)-N(H79)-N(I79))</f>
        <v/>
      </c>
    </row>
    <row r="80">
      <c r="G80" s="12" t="n"/>
      <c r="H80" s="12" t="n"/>
      <c r="I80" s="12" t="n"/>
      <c r="J80" s="12">
        <f>IF(A80="","",N(G80)-N(H80)-N(I80))</f>
        <v/>
      </c>
    </row>
    <row r="81">
      <c r="G81" s="12" t="n"/>
      <c r="H81" s="12" t="n"/>
      <c r="I81" s="12" t="n"/>
      <c r="J81" s="12">
        <f>IF(A81="","",N(G81)-N(H81)-N(I81))</f>
        <v/>
      </c>
    </row>
    <row r="82">
      <c r="G82" s="12" t="n"/>
      <c r="H82" s="12" t="n"/>
      <c r="I82" s="12" t="n"/>
      <c r="J82" s="12">
        <f>IF(A82="","",N(G82)-N(H82)-N(I82))</f>
        <v/>
      </c>
    </row>
    <row r="83">
      <c r="G83" s="12" t="n"/>
      <c r="H83" s="12" t="n"/>
      <c r="I83" s="12" t="n"/>
      <c r="J83" s="12">
        <f>IF(A83="","",N(G83)-N(H83)-N(I83))</f>
        <v/>
      </c>
    </row>
    <row r="84">
      <c r="G84" s="12" t="n"/>
      <c r="H84" s="12" t="n"/>
      <c r="I84" s="12" t="n"/>
      <c r="J84" s="12">
        <f>IF(A84="","",N(G84)-N(H84)-N(I84))</f>
        <v/>
      </c>
    </row>
    <row r="85">
      <c r="G85" s="12" t="n"/>
      <c r="H85" s="12" t="n"/>
      <c r="I85" s="12" t="n"/>
      <c r="J85" s="12">
        <f>IF(A85="","",N(G85)-N(H85)-N(I85))</f>
        <v/>
      </c>
    </row>
    <row r="86">
      <c r="G86" s="12" t="n"/>
      <c r="H86" s="12" t="n"/>
      <c r="I86" s="12" t="n"/>
      <c r="J86" s="12">
        <f>IF(A86="","",N(G86)-N(H86)-N(I86))</f>
        <v/>
      </c>
    </row>
    <row r="87">
      <c r="G87" s="12" t="n"/>
      <c r="H87" s="12" t="n"/>
      <c r="I87" s="12" t="n"/>
      <c r="J87" s="12">
        <f>IF(A87="","",N(G87)-N(H87)-N(I87))</f>
        <v/>
      </c>
    </row>
    <row r="88">
      <c r="G88" s="12" t="n"/>
      <c r="H88" s="12" t="n"/>
      <c r="I88" s="12" t="n"/>
      <c r="J88" s="12">
        <f>IF(A88="","",N(G88)-N(H88)-N(I88))</f>
        <v/>
      </c>
    </row>
    <row r="89">
      <c r="G89" s="12" t="n"/>
      <c r="H89" s="12" t="n"/>
      <c r="I89" s="12" t="n"/>
      <c r="J89" s="12">
        <f>IF(A89="","",N(G89)-N(H89)-N(I89))</f>
        <v/>
      </c>
    </row>
    <row r="90">
      <c r="G90" s="12" t="n"/>
      <c r="H90" s="12" t="n"/>
      <c r="I90" s="12" t="n"/>
      <c r="J90" s="12">
        <f>IF(A90="","",N(G90)-N(H90)-N(I90))</f>
        <v/>
      </c>
    </row>
    <row r="91">
      <c r="G91" s="12" t="n"/>
      <c r="H91" s="12" t="n"/>
      <c r="I91" s="12" t="n"/>
      <c r="J91" s="12">
        <f>IF(A91="","",N(G91)-N(H91)-N(I91))</f>
        <v/>
      </c>
    </row>
    <row r="92">
      <c r="G92" s="12" t="n"/>
      <c r="H92" s="12" t="n"/>
      <c r="I92" s="12" t="n"/>
      <c r="J92" s="12">
        <f>IF(A92="","",N(G92)-N(H92)-N(I92))</f>
        <v/>
      </c>
    </row>
    <row r="93">
      <c r="G93" s="12" t="n"/>
      <c r="H93" s="12" t="n"/>
      <c r="I93" s="12" t="n"/>
      <c r="J93" s="12">
        <f>IF(A93="","",N(G93)-N(H93)-N(I93))</f>
        <v/>
      </c>
    </row>
    <row r="94">
      <c r="G94" s="12" t="n"/>
      <c r="H94" s="12" t="n"/>
      <c r="I94" s="12" t="n"/>
      <c r="J94" s="12">
        <f>IF(A94="","",N(G94)-N(H94)-N(I94))</f>
        <v/>
      </c>
    </row>
    <row r="95">
      <c r="G95" s="12" t="n"/>
      <c r="H95" s="12" t="n"/>
      <c r="I95" s="12" t="n"/>
      <c r="J95" s="12">
        <f>IF(A95="","",N(G95)-N(H95)-N(I95))</f>
        <v/>
      </c>
    </row>
    <row r="96">
      <c r="G96" s="12" t="n"/>
      <c r="H96" s="12" t="n"/>
      <c r="I96" s="12" t="n"/>
      <c r="J96" s="12">
        <f>IF(A96="","",N(G96)-N(H96)-N(I96))</f>
        <v/>
      </c>
    </row>
    <row r="97">
      <c r="G97" s="12" t="n"/>
      <c r="H97" s="12" t="n"/>
      <c r="I97" s="12" t="n"/>
      <c r="J97" s="12">
        <f>IF(A97="","",N(G97)-N(H97)-N(I97))</f>
        <v/>
      </c>
    </row>
    <row r="98">
      <c r="G98" s="12" t="n"/>
      <c r="H98" s="12" t="n"/>
      <c r="I98" s="12" t="n"/>
      <c r="J98" s="12">
        <f>IF(A98="","",N(G98)-N(H98)-N(I98))</f>
        <v/>
      </c>
    </row>
    <row r="99">
      <c r="G99" s="12" t="n"/>
      <c r="H99" s="12" t="n"/>
      <c r="I99" s="12" t="n"/>
      <c r="J99" s="12">
        <f>IF(A99="","",N(G99)-N(H99)-N(I99))</f>
        <v/>
      </c>
    </row>
    <row r="100">
      <c r="G100" s="12" t="n"/>
      <c r="H100" s="12" t="n"/>
      <c r="I100" s="12" t="n"/>
      <c r="J100" s="12">
        <f>IF(A100="","",N(G100)-N(H100)-N(I100))</f>
        <v/>
      </c>
    </row>
    <row r="101">
      <c r="G101" s="12" t="n"/>
      <c r="H101" s="12" t="n"/>
      <c r="I101" s="12" t="n"/>
      <c r="J101" s="12">
        <f>IF(A101="","",N(G101)-N(H101)-N(I101))</f>
        <v/>
      </c>
    </row>
    <row r="102">
      <c r="G102" s="12" t="n"/>
      <c r="H102" s="12" t="n"/>
      <c r="I102" s="12" t="n"/>
      <c r="J102" s="12">
        <f>IF(A102="","",N(G102)-N(H102)-N(I102))</f>
        <v/>
      </c>
    </row>
    <row r="103">
      <c r="G103" s="12" t="n"/>
      <c r="H103" s="12" t="n"/>
      <c r="I103" s="12" t="n"/>
      <c r="J103" s="12">
        <f>IF(A103="","",N(G103)-N(H103)-N(I103))</f>
        <v/>
      </c>
    </row>
    <row r="104">
      <c r="G104" s="12" t="n"/>
      <c r="H104" s="12" t="n"/>
      <c r="I104" s="12" t="n"/>
      <c r="J104" s="12">
        <f>IF(A104="","",N(G104)-N(H104)-N(I104))</f>
        <v/>
      </c>
    </row>
    <row r="105">
      <c r="G105" s="12" t="n"/>
      <c r="H105" s="12" t="n"/>
      <c r="I105" s="12" t="n"/>
      <c r="J105" s="12">
        <f>IF(A105="","",N(G105)-N(H105)-N(I105))</f>
        <v/>
      </c>
    </row>
    <row r="106">
      <c r="G106" s="12" t="n"/>
      <c r="H106" s="12" t="n"/>
      <c r="I106" s="12" t="n"/>
      <c r="J106" s="12">
        <f>IF(A106="","",N(G106)-N(H106)-N(I106))</f>
        <v/>
      </c>
    </row>
    <row r="107">
      <c r="G107" s="12" t="n"/>
      <c r="H107" s="12" t="n"/>
      <c r="I107" s="12" t="n"/>
      <c r="J107" s="12">
        <f>IF(A107="","",N(G107)-N(H107)-N(I107))</f>
        <v/>
      </c>
    </row>
    <row r="108">
      <c r="G108" s="12" t="n"/>
      <c r="H108" s="12" t="n"/>
      <c r="I108" s="12" t="n"/>
      <c r="J108" s="12">
        <f>IF(A108="","",N(G108)-N(H108)-N(I108))</f>
        <v/>
      </c>
    </row>
    <row r="109">
      <c r="G109" s="12" t="n"/>
      <c r="H109" s="12" t="n"/>
      <c r="I109" s="12" t="n"/>
      <c r="J109" s="12">
        <f>IF(A109="","",N(G109)-N(H109)-N(I109))</f>
        <v/>
      </c>
    </row>
    <row r="110">
      <c r="G110" s="12" t="n"/>
      <c r="H110" s="12" t="n"/>
      <c r="I110" s="12" t="n"/>
      <c r="J110" s="12">
        <f>IF(A110="","",N(G110)-N(H110)-N(I110))</f>
        <v/>
      </c>
    </row>
    <row r="111">
      <c r="G111" s="12" t="n"/>
      <c r="H111" s="12" t="n"/>
      <c r="I111" s="12" t="n"/>
      <c r="J111" s="12">
        <f>IF(A111="","",N(G111)-N(H111)-N(I111))</f>
        <v/>
      </c>
    </row>
    <row r="112">
      <c r="G112" s="12" t="n"/>
      <c r="H112" s="12" t="n"/>
      <c r="I112" s="12" t="n"/>
      <c r="J112" s="12">
        <f>IF(A112="","",N(G112)-N(H112)-N(I112))</f>
        <v/>
      </c>
    </row>
    <row r="113">
      <c r="G113" s="12" t="n"/>
      <c r="H113" s="12" t="n"/>
      <c r="I113" s="12" t="n"/>
      <c r="J113" s="12">
        <f>IF(A113="","",N(G113)-N(H113)-N(I113))</f>
        <v/>
      </c>
    </row>
    <row r="114">
      <c r="G114" s="12" t="n"/>
      <c r="H114" s="12" t="n"/>
      <c r="I114" s="12" t="n"/>
      <c r="J114" s="12">
        <f>IF(A114="","",N(G114)-N(H114)-N(I114))</f>
        <v/>
      </c>
    </row>
    <row r="115">
      <c r="G115" s="12" t="n"/>
      <c r="H115" s="12" t="n"/>
      <c r="I115" s="12" t="n"/>
      <c r="J115" s="12">
        <f>IF(A115="","",N(G115)-N(H115)-N(I115))</f>
        <v/>
      </c>
    </row>
    <row r="116">
      <c r="G116" s="12" t="n"/>
      <c r="H116" s="12" t="n"/>
      <c r="I116" s="12" t="n"/>
      <c r="J116" s="12">
        <f>IF(A116="","",N(G116)-N(H116)-N(I116))</f>
        <v/>
      </c>
    </row>
    <row r="117">
      <c r="G117" s="12" t="n"/>
      <c r="H117" s="12" t="n"/>
      <c r="I117" s="12" t="n"/>
      <c r="J117" s="12">
        <f>IF(A117="","",N(G117)-N(H117)-N(I117))</f>
        <v/>
      </c>
    </row>
    <row r="118">
      <c r="G118" s="12" t="n"/>
      <c r="H118" s="12" t="n"/>
      <c r="I118" s="12" t="n"/>
      <c r="J118" s="12">
        <f>IF(A118="","",N(G118)-N(H118)-N(I118))</f>
        <v/>
      </c>
    </row>
    <row r="119">
      <c r="G119" s="12" t="n"/>
      <c r="H119" s="12" t="n"/>
      <c r="I119" s="12" t="n"/>
      <c r="J119" s="12">
        <f>IF(A119="","",N(G119)-N(H119)-N(I119))</f>
        <v/>
      </c>
    </row>
    <row r="120">
      <c r="G120" s="12" t="n"/>
      <c r="H120" s="12" t="n"/>
      <c r="I120" s="12" t="n"/>
      <c r="J120" s="12">
        <f>IF(A120="","",N(G120)-N(H120)-N(I120))</f>
        <v/>
      </c>
    </row>
    <row r="121">
      <c r="G121" s="12" t="n"/>
      <c r="H121" s="12" t="n"/>
      <c r="I121" s="12" t="n"/>
      <c r="J121" s="12">
        <f>IF(A121="","",N(G121)-N(H121)-N(I121))</f>
        <v/>
      </c>
    </row>
    <row r="122">
      <c r="G122" s="12" t="n"/>
      <c r="H122" s="12" t="n"/>
      <c r="I122" s="12" t="n"/>
      <c r="J122" s="12">
        <f>IF(A122="","",N(G122)-N(H122)-N(I122))</f>
        <v/>
      </c>
    </row>
    <row r="123">
      <c r="G123" s="12" t="n"/>
      <c r="H123" s="12" t="n"/>
      <c r="I123" s="12" t="n"/>
      <c r="J123" s="12">
        <f>IF(A123="","",N(G123)-N(H123)-N(I123))</f>
        <v/>
      </c>
    </row>
    <row r="124">
      <c r="G124" s="12" t="n"/>
      <c r="H124" s="12" t="n"/>
      <c r="I124" s="12" t="n"/>
      <c r="J124" s="12">
        <f>IF(A124="","",N(G124)-N(H124)-N(I124))</f>
        <v/>
      </c>
    </row>
    <row r="125">
      <c r="G125" s="12" t="n"/>
      <c r="H125" s="12" t="n"/>
      <c r="I125" s="12" t="n"/>
      <c r="J125" s="12">
        <f>IF(A125="","",N(G125)-N(H125)-N(I125))</f>
        <v/>
      </c>
    </row>
    <row r="126">
      <c r="G126" s="12" t="n"/>
      <c r="H126" s="12" t="n"/>
      <c r="I126" s="12" t="n"/>
      <c r="J126" s="12">
        <f>IF(A126="","",N(G126)-N(H126)-N(I126))</f>
        <v/>
      </c>
    </row>
    <row r="127">
      <c r="G127" s="12" t="n"/>
      <c r="H127" s="12" t="n"/>
      <c r="I127" s="12" t="n"/>
      <c r="J127" s="12">
        <f>IF(A127="","",N(G127)-N(H127)-N(I127))</f>
        <v/>
      </c>
    </row>
    <row r="128">
      <c r="G128" s="12" t="n"/>
      <c r="H128" s="12" t="n"/>
      <c r="I128" s="12" t="n"/>
      <c r="J128" s="12">
        <f>IF(A128="","",N(G128)-N(H128)-N(I128))</f>
        <v/>
      </c>
    </row>
    <row r="129">
      <c r="G129" s="12" t="n"/>
      <c r="H129" s="12" t="n"/>
      <c r="I129" s="12" t="n"/>
      <c r="J129" s="12">
        <f>IF(A129="","",N(G129)-N(H129)-N(I129))</f>
        <v/>
      </c>
    </row>
    <row r="130">
      <c r="G130" s="12" t="n"/>
      <c r="H130" s="12" t="n"/>
      <c r="I130" s="12" t="n"/>
      <c r="J130" s="12">
        <f>IF(A130="","",N(G130)-N(H130)-N(I130))</f>
        <v/>
      </c>
    </row>
    <row r="131">
      <c r="G131" s="12" t="n"/>
      <c r="H131" s="12" t="n"/>
      <c r="I131" s="12" t="n"/>
      <c r="J131" s="12">
        <f>IF(A131="","",N(G131)-N(H131)-N(I131))</f>
        <v/>
      </c>
    </row>
    <row r="132">
      <c r="G132" s="12" t="n"/>
      <c r="H132" s="12" t="n"/>
      <c r="I132" s="12" t="n"/>
      <c r="J132" s="12">
        <f>IF(A132="","",N(G132)-N(H132)-N(I132))</f>
        <v/>
      </c>
    </row>
    <row r="133">
      <c r="G133" s="12" t="n"/>
      <c r="H133" s="12" t="n"/>
      <c r="I133" s="12" t="n"/>
      <c r="J133" s="12">
        <f>IF(A133="","",N(G133)-N(H133)-N(I133))</f>
        <v/>
      </c>
    </row>
    <row r="134">
      <c r="G134" s="12" t="n"/>
      <c r="H134" s="12" t="n"/>
      <c r="I134" s="12" t="n"/>
      <c r="J134" s="12">
        <f>IF(A134="","",N(G134)-N(H134)-N(I134))</f>
        <v/>
      </c>
    </row>
    <row r="135">
      <c r="G135" s="12" t="n"/>
      <c r="H135" s="12" t="n"/>
      <c r="I135" s="12" t="n"/>
      <c r="J135" s="12">
        <f>IF(A135="","",N(G135)-N(H135)-N(I135))</f>
        <v/>
      </c>
    </row>
    <row r="136">
      <c r="G136" s="12" t="n"/>
      <c r="H136" s="12" t="n"/>
      <c r="I136" s="12" t="n"/>
      <c r="J136" s="12">
        <f>IF(A136="","",N(G136)-N(H136)-N(I136))</f>
        <v/>
      </c>
    </row>
    <row r="137">
      <c r="G137" s="12" t="n"/>
      <c r="H137" s="12" t="n"/>
      <c r="I137" s="12" t="n"/>
      <c r="J137" s="12">
        <f>IF(A137="","",N(G137)-N(H137)-N(I137))</f>
        <v/>
      </c>
    </row>
    <row r="138">
      <c r="G138" s="12" t="n"/>
      <c r="H138" s="12" t="n"/>
      <c r="I138" s="12" t="n"/>
      <c r="J138" s="12">
        <f>IF(A138="","",N(G138)-N(H138)-N(I138))</f>
        <v/>
      </c>
    </row>
    <row r="139">
      <c r="G139" s="12" t="n"/>
      <c r="H139" s="12" t="n"/>
      <c r="I139" s="12" t="n"/>
      <c r="J139" s="12">
        <f>IF(A139="","",N(G139)-N(H139)-N(I139))</f>
        <v/>
      </c>
    </row>
    <row r="140">
      <c r="G140" s="12" t="n"/>
      <c r="H140" s="12" t="n"/>
      <c r="I140" s="12" t="n"/>
      <c r="J140" s="12">
        <f>IF(A140="","",N(G140)-N(H140)-N(I140))</f>
        <v/>
      </c>
    </row>
    <row r="141">
      <c r="G141" s="12" t="n"/>
      <c r="H141" s="12" t="n"/>
      <c r="I141" s="12" t="n"/>
      <c r="J141" s="12">
        <f>IF(A141="","",N(G141)-N(H141)-N(I141))</f>
        <v/>
      </c>
    </row>
    <row r="142">
      <c r="G142" s="12" t="n"/>
      <c r="H142" s="12" t="n"/>
      <c r="I142" s="12" t="n"/>
      <c r="J142" s="12">
        <f>IF(A142="","",N(G142)-N(H142)-N(I142))</f>
        <v/>
      </c>
    </row>
    <row r="143">
      <c r="G143" s="12" t="n"/>
      <c r="H143" s="12" t="n"/>
      <c r="I143" s="12" t="n"/>
      <c r="J143" s="12">
        <f>IF(A143="","",N(G143)-N(H143)-N(I143))</f>
        <v/>
      </c>
    </row>
    <row r="144">
      <c r="G144" s="12" t="n"/>
      <c r="H144" s="12" t="n"/>
      <c r="I144" s="12" t="n"/>
      <c r="J144" s="12">
        <f>IF(A144="","",N(G144)-N(H144)-N(I144))</f>
        <v/>
      </c>
    </row>
    <row r="145">
      <c r="G145" s="12" t="n"/>
      <c r="H145" s="12" t="n"/>
      <c r="I145" s="12" t="n"/>
      <c r="J145" s="12">
        <f>IF(A145="","",N(G145)-N(H145)-N(I145))</f>
        <v/>
      </c>
    </row>
    <row r="146">
      <c r="G146" s="12" t="n"/>
      <c r="H146" s="12" t="n"/>
      <c r="I146" s="12" t="n"/>
      <c r="J146" s="12">
        <f>IF(A146="","",N(G146)-N(H146)-N(I146))</f>
        <v/>
      </c>
    </row>
    <row r="147">
      <c r="G147" s="12" t="n"/>
      <c r="H147" s="12" t="n"/>
      <c r="I147" s="12" t="n"/>
      <c r="J147" s="12">
        <f>IF(A147="","",N(G147)-N(H147)-N(I147))</f>
        <v/>
      </c>
    </row>
    <row r="148">
      <c r="G148" s="12" t="n"/>
      <c r="H148" s="12" t="n"/>
      <c r="I148" s="12" t="n"/>
      <c r="J148" s="12">
        <f>IF(A148="","",N(G148)-N(H148)-N(I148))</f>
        <v/>
      </c>
    </row>
    <row r="149">
      <c r="G149" s="12" t="n"/>
      <c r="H149" s="12" t="n"/>
      <c r="I149" s="12" t="n"/>
      <c r="J149" s="12">
        <f>IF(A149="","",N(G149)-N(H149)-N(I149))</f>
        <v/>
      </c>
    </row>
    <row r="150">
      <c r="G150" s="12" t="n"/>
      <c r="H150" s="12" t="n"/>
      <c r="I150" s="12" t="n"/>
      <c r="J150" s="12">
        <f>IF(A150="","",N(G150)-N(H150)-N(I150))</f>
        <v/>
      </c>
    </row>
    <row r="151">
      <c r="G151" s="12" t="n"/>
      <c r="H151" s="12" t="n"/>
      <c r="I151" s="12" t="n"/>
      <c r="J151" s="12">
        <f>IF(A151="","",N(G151)-N(H151)-N(I151))</f>
        <v/>
      </c>
    </row>
    <row r="152">
      <c r="G152" s="12" t="n"/>
      <c r="H152" s="12" t="n"/>
      <c r="I152" s="12" t="n"/>
      <c r="J152" s="12">
        <f>IF(A152="","",N(G152)-N(H152)-N(I152))</f>
        <v/>
      </c>
    </row>
    <row r="153">
      <c r="G153" s="12" t="n"/>
      <c r="H153" s="12" t="n"/>
      <c r="I153" s="12" t="n"/>
      <c r="J153" s="12">
        <f>IF(A153="","",N(G153)-N(H153)-N(I153))</f>
        <v/>
      </c>
    </row>
    <row r="154">
      <c r="G154" s="12" t="n"/>
      <c r="H154" s="12" t="n"/>
      <c r="I154" s="12" t="n"/>
      <c r="J154" s="12">
        <f>IF(A154="","",N(G154)-N(H154)-N(I154))</f>
        <v/>
      </c>
    </row>
    <row r="155">
      <c r="G155" s="12" t="n"/>
      <c r="H155" s="12" t="n"/>
      <c r="I155" s="12" t="n"/>
      <c r="J155" s="12">
        <f>IF(A155="","",N(G155)-N(H155)-N(I155))</f>
        <v/>
      </c>
    </row>
    <row r="156">
      <c r="G156" s="12" t="n"/>
      <c r="H156" s="12" t="n"/>
      <c r="I156" s="12" t="n"/>
      <c r="J156" s="12">
        <f>IF(A156="","",N(G156)-N(H156)-N(I156))</f>
        <v/>
      </c>
    </row>
    <row r="157">
      <c r="G157" s="12" t="n"/>
      <c r="H157" s="12" t="n"/>
      <c r="I157" s="12" t="n"/>
      <c r="J157" s="12">
        <f>IF(A157="","",N(G157)-N(H157)-N(I157))</f>
        <v/>
      </c>
    </row>
    <row r="158">
      <c r="G158" s="12" t="n"/>
      <c r="H158" s="12" t="n"/>
      <c r="I158" s="12" t="n"/>
      <c r="J158" s="12">
        <f>IF(A158="","",N(G158)-N(H158)-N(I158))</f>
        <v/>
      </c>
    </row>
    <row r="159">
      <c r="G159" s="12" t="n"/>
      <c r="H159" s="12" t="n"/>
      <c r="I159" s="12" t="n"/>
      <c r="J159" s="12">
        <f>IF(A159="","",N(G159)-N(H159)-N(I159))</f>
        <v/>
      </c>
    </row>
    <row r="160">
      <c r="G160" s="12" t="n"/>
      <c r="H160" s="12" t="n"/>
      <c r="I160" s="12" t="n"/>
      <c r="J160" s="12">
        <f>IF(A160="","",N(G160)-N(H160)-N(I160))</f>
        <v/>
      </c>
    </row>
    <row r="161">
      <c r="G161" s="12" t="n"/>
      <c r="H161" s="12" t="n"/>
      <c r="I161" s="12" t="n"/>
      <c r="J161" s="12">
        <f>IF(A161="","",N(G161)-N(H161)-N(I161))</f>
        <v/>
      </c>
    </row>
    <row r="162">
      <c r="G162" s="12" t="n"/>
      <c r="H162" s="12" t="n"/>
      <c r="I162" s="12" t="n"/>
      <c r="J162" s="12">
        <f>IF(A162="","",N(G162)-N(H162)-N(I162))</f>
        <v/>
      </c>
    </row>
    <row r="163">
      <c r="G163" s="12" t="n"/>
      <c r="H163" s="12" t="n"/>
      <c r="I163" s="12" t="n"/>
      <c r="J163" s="12">
        <f>IF(A163="","",N(G163)-N(H163)-N(I163))</f>
        <v/>
      </c>
    </row>
    <row r="164">
      <c r="G164" s="12" t="n"/>
      <c r="H164" s="12" t="n"/>
      <c r="I164" s="12" t="n"/>
      <c r="J164" s="12">
        <f>IF(A164="","",N(G164)-N(H164)-N(I164))</f>
        <v/>
      </c>
    </row>
    <row r="165">
      <c r="G165" s="12" t="n"/>
      <c r="H165" s="12" t="n"/>
      <c r="I165" s="12" t="n"/>
      <c r="J165" s="12">
        <f>IF(A165="","",N(G165)-N(H165)-N(I165))</f>
        <v/>
      </c>
    </row>
    <row r="166">
      <c r="G166" s="12" t="n"/>
      <c r="H166" s="12" t="n"/>
      <c r="I166" s="12" t="n"/>
      <c r="J166" s="12">
        <f>IF(A166="","",N(G166)-N(H166)-N(I166))</f>
        <v/>
      </c>
    </row>
    <row r="167">
      <c r="G167" s="12" t="n"/>
      <c r="H167" s="12" t="n"/>
      <c r="I167" s="12" t="n"/>
      <c r="J167" s="12">
        <f>IF(A167="","",N(G167)-N(H167)-N(I167))</f>
        <v/>
      </c>
    </row>
    <row r="168">
      <c r="G168" s="12" t="n"/>
      <c r="H168" s="12" t="n"/>
      <c r="I168" s="12" t="n"/>
      <c r="J168" s="12">
        <f>IF(A168="","",N(G168)-N(H168)-N(I168))</f>
        <v/>
      </c>
    </row>
    <row r="169">
      <c r="G169" s="12" t="n"/>
      <c r="H169" s="12" t="n"/>
      <c r="I169" s="12" t="n"/>
      <c r="J169" s="12">
        <f>IF(A169="","",N(G169)-N(H169)-N(I169))</f>
        <v/>
      </c>
    </row>
    <row r="170">
      <c r="G170" s="12" t="n"/>
      <c r="H170" s="12" t="n"/>
      <c r="I170" s="12" t="n"/>
      <c r="J170" s="12">
        <f>IF(A170="","",N(G170)-N(H170)-N(I170))</f>
        <v/>
      </c>
    </row>
    <row r="171">
      <c r="G171" s="12" t="n"/>
      <c r="H171" s="12" t="n"/>
      <c r="I171" s="12" t="n"/>
      <c r="J171" s="12">
        <f>IF(A171="","",N(G171)-N(H171)-N(I171))</f>
        <v/>
      </c>
    </row>
    <row r="172">
      <c r="G172" s="12" t="n"/>
      <c r="H172" s="12" t="n"/>
      <c r="I172" s="12" t="n"/>
      <c r="J172" s="12">
        <f>IF(A172="","",N(G172)-N(H172)-N(I172))</f>
        <v/>
      </c>
    </row>
    <row r="173">
      <c r="G173" s="12" t="n"/>
      <c r="H173" s="12" t="n"/>
      <c r="I173" s="12" t="n"/>
      <c r="J173" s="12">
        <f>IF(A173="","",N(G173)-N(H173)-N(I173))</f>
        <v/>
      </c>
    </row>
    <row r="174">
      <c r="G174" s="12" t="n"/>
      <c r="H174" s="12" t="n"/>
      <c r="I174" s="12" t="n"/>
      <c r="J174" s="12">
        <f>IF(A174="","",N(G174)-N(H174)-N(I174))</f>
        <v/>
      </c>
    </row>
    <row r="175">
      <c r="G175" s="12" t="n"/>
      <c r="H175" s="12" t="n"/>
      <c r="I175" s="12" t="n"/>
      <c r="J175" s="12">
        <f>IF(A175="","",N(G175)-N(H175)-N(I175))</f>
        <v/>
      </c>
    </row>
    <row r="176">
      <c r="G176" s="12" t="n"/>
      <c r="H176" s="12" t="n"/>
      <c r="I176" s="12" t="n"/>
      <c r="J176" s="12">
        <f>IF(A176="","",N(G176)-N(H176)-N(I176))</f>
        <v/>
      </c>
    </row>
    <row r="177">
      <c r="G177" s="12" t="n"/>
      <c r="H177" s="12" t="n"/>
      <c r="I177" s="12" t="n"/>
      <c r="J177" s="12">
        <f>IF(A177="","",N(G177)-N(H177)-N(I177))</f>
        <v/>
      </c>
    </row>
    <row r="178">
      <c r="G178" s="12" t="n"/>
      <c r="H178" s="12" t="n"/>
      <c r="I178" s="12" t="n"/>
      <c r="J178" s="12">
        <f>IF(A178="","",N(G178)-N(H178)-N(I178))</f>
        <v/>
      </c>
    </row>
    <row r="179">
      <c r="G179" s="12" t="n"/>
      <c r="H179" s="12" t="n"/>
      <c r="I179" s="12" t="n"/>
      <c r="J179" s="12">
        <f>IF(A179="","",N(G179)-N(H179)-N(I179))</f>
        <v/>
      </c>
    </row>
    <row r="180">
      <c r="G180" s="12" t="n"/>
      <c r="H180" s="12" t="n"/>
      <c r="I180" s="12" t="n"/>
      <c r="J180" s="12">
        <f>IF(A180="","",N(G180)-N(H180)-N(I180))</f>
        <v/>
      </c>
    </row>
    <row r="181">
      <c r="G181" s="12" t="n"/>
      <c r="H181" s="12" t="n"/>
      <c r="I181" s="12" t="n"/>
      <c r="J181" s="12">
        <f>IF(A181="","",N(G181)-N(H181)-N(I181))</f>
        <v/>
      </c>
    </row>
    <row r="182">
      <c r="G182" s="12" t="n"/>
      <c r="H182" s="12" t="n"/>
      <c r="I182" s="12" t="n"/>
      <c r="J182" s="12">
        <f>IF(A182="","",N(G182)-N(H182)-N(I182))</f>
        <v/>
      </c>
    </row>
    <row r="183">
      <c r="G183" s="12" t="n"/>
      <c r="H183" s="12" t="n"/>
      <c r="I183" s="12" t="n"/>
      <c r="J183" s="12">
        <f>IF(A183="","",N(G183)-N(H183)-N(I183))</f>
        <v/>
      </c>
    </row>
    <row r="184">
      <c r="G184" s="12" t="n"/>
      <c r="H184" s="12" t="n"/>
      <c r="I184" s="12" t="n"/>
      <c r="J184" s="12">
        <f>IF(A184="","",N(G184)-N(H184)-N(I184))</f>
        <v/>
      </c>
    </row>
    <row r="185">
      <c r="G185" s="12" t="n"/>
      <c r="H185" s="12" t="n"/>
      <c r="I185" s="12" t="n"/>
      <c r="J185" s="12">
        <f>IF(A185="","",N(G185)-N(H185)-N(I185))</f>
        <v/>
      </c>
    </row>
    <row r="186">
      <c r="G186" s="12" t="n"/>
      <c r="H186" s="12" t="n"/>
      <c r="I186" s="12" t="n"/>
      <c r="J186" s="12">
        <f>IF(A186="","",N(G186)-N(H186)-N(I186))</f>
        <v/>
      </c>
    </row>
    <row r="187">
      <c r="G187" s="12" t="n"/>
      <c r="H187" s="12" t="n"/>
      <c r="I187" s="12" t="n"/>
      <c r="J187" s="12">
        <f>IF(A187="","",N(G187)-N(H187)-N(I187))</f>
        <v/>
      </c>
    </row>
    <row r="188">
      <c r="G188" s="12" t="n"/>
      <c r="H188" s="12" t="n"/>
      <c r="I188" s="12" t="n"/>
      <c r="J188" s="12">
        <f>IF(A188="","",N(G188)-N(H188)-N(I188))</f>
        <v/>
      </c>
    </row>
    <row r="189">
      <c r="G189" s="12" t="n"/>
      <c r="H189" s="12" t="n"/>
      <c r="I189" s="12" t="n"/>
      <c r="J189" s="12">
        <f>IF(A189="","",N(G189)-N(H189)-N(I189))</f>
        <v/>
      </c>
    </row>
    <row r="190">
      <c r="G190" s="12" t="n"/>
      <c r="H190" s="12" t="n"/>
      <c r="I190" s="12" t="n"/>
      <c r="J190" s="12">
        <f>IF(A190="","",N(G190)-N(H190)-N(I190))</f>
        <v/>
      </c>
    </row>
    <row r="191">
      <c r="G191" s="12" t="n"/>
      <c r="H191" s="12" t="n"/>
      <c r="I191" s="12" t="n"/>
      <c r="J191" s="12">
        <f>IF(A191="","",N(G191)-N(H191)-N(I191))</f>
        <v/>
      </c>
    </row>
    <row r="192">
      <c r="G192" s="12" t="n"/>
      <c r="H192" s="12" t="n"/>
      <c r="I192" s="12" t="n"/>
      <c r="J192" s="12">
        <f>IF(A192="","",N(G192)-N(H192)-N(I192))</f>
        <v/>
      </c>
    </row>
    <row r="193">
      <c r="G193" s="12" t="n"/>
      <c r="H193" s="12" t="n"/>
      <c r="I193" s="12" t="n"/>
      <c r="J193" s="12">
        <f>IF(A193="","",N(G193)-N(H193)-N(I193))</f>
        <v/>
      </c>
    </row>
    <row r="194">
      <c r="G194" s="12" t="n"/>
      <c r="H194" s="12" t="n"/>
      <c r="I194" s="12" t="n"/>
      <c r="J194" s="12">
        <f>IF(A194="","",N(G194)-N(H194)-N(I194))</f>
        <v/>
      </c>
    </row>
    <row r="195">
      <c r="G195" s="12" t="n"/>
      <c r="H195" s="12" t="n"/>
      <c r="I195" s="12" t="n"/>
      <c r="J195" s="12">
        <f>IF(A195="","",N(G195)-N(H195)-N(I195))</f>
        <v/>
      </c>
    </row>
    <row r="196">
      <c r="G196" s="12" t="n"/>
      <c r="H196" s="12" t="n"/>
      <c r="I196" s="12" t="n"/>
      <c r="J196" s="12">
        <f>IF(A196="","",N(G196)-N(H196)-N(I196))</f>
        <v/>
      </c>
    </row>
    <row r="197">
      <c r="G197" s="12" t="n"/>
      <c r="H197" s="12" t="n"/>
      <c r="I197" s="12" t="n"/>
      <c r="J197" s="12">
        <f>IF(A197="","",N(G197)-N(H197)-N(I197))</f>
        <v/>
      </c>
    </row>
    <row r="198">
      <c r="G198" s="12" t="n"/>
      <c r="H198" s="12" t="n"/>
      <c r="I198" s="12" t="n"/>
      <c r="J198" s="12">
        <f>IF(A198="","",N(G198)-N(H198)-N(I198))</f>
        <v/>
      </c>
    </row>
    <row r="199">
      <c r="G199" s="12" t="n"/>
      <c r="H199" s="12" t="n"/>
      <c r="I199" s="12" t="n"/>
      <c r="J199" s="12">
        <f>IF(A199="","",N(G199)-N(H199)-N(I199))</f>
        <v/>
      </c>
    </row>
    <row r="200">
      <c r="G200" s="12" t="n"/>
      <c r="H200" s="12" t="n"/>
      <c r="I200" s="12" t="n"/>
      <c r="J200" s="12">
        <f>IF(A200="","",N(G200)-N(H200)-N(I200))</f>
        <v/>
      </c>
    </row>
  </sheetData>
  <dataValidations count="1">
    <dataValidation sqref="C2:C200" showDropDown="0" showInputMessage="0" showErrorMessage="0" allowBlank="1" type="list">
      <formula1>"Discount code,UTM link,Affiliate link,Landing page,Survey,Other"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6" customWidth="1" min="2" max="2"/>
    <col width="40" customWidth="1" min="3" max="3"/>
    <col width="12" customWidth="1" min="4" max="4"/>
    <col width="11" customWidth="1" min="5" max="5"/>
    <col width="12" customWidth="1" min="6" max="6"/>
  </cols>
  <sheetData>
    <row r="1" ht="34" customHeight="1">
      <c r="A1" s="13" t="inlineStr">
        <is>
          <t>Handle (or CAMPAIGN)</t>
        </is>
      </c>
      <c r="B1" s="13" t="inlineStr">
        <is>
          <t>Category</t>
        </is>
      </c>
      <c r="C1" s="13" t="inlineStr">
        <is>
          <t>Description</t>
        </is>
      </c>
      <c r="D1" s="13" t="inlineStr">
        <is>
          <t>Amount ($)</t>
        </is>
      </c>
      <c r="E1" s="13" t="inlineStr">
        <is>
          <t>Team hours</t>
        </is>
      </c>
      <c r="F1" s="13" t="inlineStr">
        <is>
          <t>Cost ($)</t>
        </is>
      </c>
    </row>
    <row r="2">
      <c r="A2" s="14" t="inlineStr">
        <is>
          <t>@maya.moves</t>
        </is>
      </c>
      <c r="B2" s="14" t="inlineStr">
        <is>
          <t>Creator fee</t>
        </is>
      </c>
      <c r="C2" s="14" t="inlineStr">
        <is>
          <t>1 Reel + 2 Stories</t>
        </is>
      </c>
      <c r="D2" s="16" t="n">
        <v>400</v>
      </c>
      <c r="E2" s="14" t="n"/>
      <c r="F2" s="16">
        <f>IF(A2="","",N(D2)+N(E2)*'Read me'!$B$12)</f>
        <v/>
      </c>
    </row>
    <row r="3">
      <c r="A3" s="14" t="inlineStr">
        <is>
          <t>@maya.moves</t>
        </is>
      </c>
      <c r="B3" s="14" t="inlineStr">
        <is>
          <t>Product</t>
        </is>
      </c>
      <c r="C3" s="14" t="inlineStr">
        <is>
          <t>2 units at cost (COGS, not retail)</t>
        </is>
      </c>
      <c r="D3" s="16" t="n">
        <v>40</v>
      </c>
      <c r="E3" s="14" t="n"/>
      <c r="F3" s="16">
        <f>IF(A3="","",N(D3)+N(E3)*'Read me'!$B$12)</f>
        <v/>
      </c>
    </row>
    <row r="4">
      <c r="A4" s="14" t="inlineStr">
        <is>
          <t>@maya.moves</t>
        </is>
      </c>
      <c r="B4" s="14" t="inlineStr">
        <is>
          <t>Shipping</t>
        </is>
      </c>
      <c r="C4" s="14" t="inlineStr">
        <is>
          <t>Tracked parcel</t>
        </is>
      </c>
      <c r="D4" s="16" t="n">
        <v>11</v>
      </c>
      <c r="E4" s="14" t="n"/>
      <c r="F4" s="16">
        <f>IF(A4="","",N(D4)+N(E4)*'Read me'!$B$12)</f>
        <v/>
      </c>
    </row>
    <row r="5">
      <c r="A5" s="14" t="inlineStr">
        <is>
          <t>@thecozykitchen</t>
        </is>
      </c>
      <c r="B5" s="14" t="inlineStr">
        <is>
          <t>Product</t>
        </is>
      </c>
      <c r="C5" s="14" t="inlineStr">
        <is>
          <t>3 units at cost</t>
        </is>
      </c>
      <c r="D5" s="16" t="n">
        <v>60</v>
      </c>
      <c r="E5" s="14" t="n"/>
      <c r="F5" s="16">
        <f>IF(A5="","",N(D5)+N(E5)*'Read me'!$B$12)</f>
        <v/>
      </c>
    </row>
    <row r="6">
      <c r="A6" s="14" t="inlineStr">
        <is>
          <t>@thecozykitchen</t>
        </is>
      </c>
      <c r="B6" s="14" t="inlineStr">
        <is>
          <t>Shipping</t>
        </is>
      </c>
      <c r="C6" s="14" t="inlineStr">
        <is>
          <t>Tracked parcel</t>
        </is>
      </c>
      <c r="D6" s="16" t="n">
        <v>14</v>
      </c>
      <c r="E6" s="14" t="n"/>
      <c r="F6" s="16">
        <f>IF(A6="","",N(D6)+N(E6)*'Read me'!$B$12)</f>
        <v/>
      </c>
    </row>
    <row r="7">
      <c r="A7" s="14" t="inlineStr">
        <is>
          <t>@runwithdev</t>
        </is>
      </c>
      <c r="B7" s="14" t="inlineStr">
        <is>
          <t>Product</t>
        </is>
      </c>
      <c r="C7" s="14" t="inlineStr">
        <is>
          <t>1 unit at cost</t>
        </is>
      </c>
      <c r="D7" s="16" t="n">
        <v>20</v>
      </c>
      <c r="E7" s="14" t="n"/>
      <c r="F7" s="16">
        <f>IF(A7="","",N(D7)+N(E7)*'Read me'!$B$12)</f>
        <v/>
      </c>
    </row>
    <row r="8">
      <c r="A8" s="14" t="inlineStr">
        <is>
          <t>@runwithdev</t>
        </is>
      </c>
      <c r="B8" s="14" t="inlineStr">
        <is>
          <t>Shipping</t>
        </is>
      </c>
      <c r="C8" s="14" t="inlineStr">
        <is>
          <t>Tracked parcel</t>
        </is>
      </c>
      <c r="D8" s="16" t="n">
        <v>9</v>
      </c>
      <c r="E8" s="14" t="n"/>
      <c r="F8" s="16">
        <f>IF(A8="","",N(D8)+N(E8)*'Read me'!$B$12)</f>
        <v/>
      </c>
    </row>
    <row r="9">
      <c r="A9" s="14" t="inlineStr">
        <is>
          <t>CAMPAIGN</t>
        </is>
      </c>
      <c r="B9" s="14" t="inlineStr">
        <is>
          <t>Team time</t>
        </is>
      </c>
      <c r="C9" s="14" t="inlineStr">
        <is>
          <t>Finding, outreach, replies, addresses, chasing posts</t>
        </is>
      </c>
      <c r="D9" s="16" t="n"/>
      <c r="E9" s="14" t="n">
        <v>12</v>
      </c>
      <c r="F9" s="16">
        <f>IF(A9="","",N(D9)+N(E9)*'Read me'!$B$12)</f>
        <v/>
      </c>
    </row>
    <row r="10">
      <c r="A10" s="14" t="inlineStr">
        <is>
          <t>CAMPAIGN</t>
        </is>
      </c>
      <c r="B10" s="14" t="inlineStr">
        <is>
          <t>Tools</t>
        </is>
      </c>
      <c r="C10" s="14" t="inlineStr">
        <is>
          <t>Software or subscriptions used for this campaign</t>
        </is>
      </c>
      <c r="D10" s="16" t="n">
        <v>0</v>
      </c>
      <c r="E10" s="14" t="n"/>
      <c r="F10" s="16">
        <f>IF(A10="","",N(D10)+N(E10)*'Read me'!$B$12)</f>
        <v/>
      </c>
    </row>
    <row r="11">
      <c r="D11" s="12" t="n"/>
      <c r="F11" s="12">
        <f>IF(A11="","",N(D11)+N(E11)*'Read me'!$B$12)</f>
        <v/>
      </c>
    </row>
    <row r="12">
      <c r="D12" s="12" t="n"/>
      <c r="F12" s="12">
        <f>IF(A12="","",N(D12)+N(E12)*'Read me'!$B$12)</f>
        <v/>
      </c>
    </row>
    <row r="13">
      <c r="D13" s="12" t="n"/>
      <c r="F13" s="12">
        <f>IF(A13="","",N(D13)+N(E13)*'Read me'!$B$12)</f>
        <v/>
      </c>
    </row>
    <row r="14">
      <c r="D14" s="12" t="n"/>
      <c r="F14" s="12">
        <f>IF(A14="","",N(D14)+N(E14)*'Read me'!$B$12)</f>
        <v/>
      </c>
    </row>
    <row r="15">
      <c r="D15" s="12" t="n"/>
      <c r="F15" s="12">
        <f>IF(A15="","",N(D15)+N(E15)*'Read me'!$B$12)</f>
        <v/>
      </c>
    </row>
    <row r="16">
      <c r="D16" s="12" t="n"/>
      <c r="F16" s="12">
        <f>IF(A16="","",N(D16)+N(E16)*'Read me'!$B$12)</f>
        <v/>
      </c>
    </row>
    <row r="17">
      <c r="D17" s="12" t="n"/>
      <c r="F17" s="12">
        <f>IF(A17="","",N(D17)+N(E17)*'Read me'!$B$12)</f>
        <v/>
      </c>
    </row>
    <row r="18">
      <c r="D18" s="12" t="n"/>
      <c r="F18" s="12">
        <f>IF(A18="","",N(D18)+N(E18)*'Read me'!$B$12)</f>
        <v/>
      </c>
    </row>
    <row r="19">
      <c r="D19" s="12" t="n"/>
      <c r="F19" s="12">
        <f>IF(A19="","",N(D19)+N(E19)*'Read me'!$B$12)</f>
        <v/>
      </c>
    </row>
    <row r="20">
      <c r="D20" s="12" t="n"/>
      <c r="F20" s="12">
        <f>IF(A20="","",N(D20)+N(E20)*'Read me'!$B$12)</f>
        <v/>
      </c>
    </row>
    <row r="21">
      <c r="D21" s="12" t="n"/>
      <c r="F21" s="12">
        <f>IF(A21="","",N(D21)+N(E21)*'Read me'!$B$12)</f>
        <v/>
      </c>
    </row>
    <row r="22">
      <c r="D22" s="12" t="n"/>
      <c r="F22" s="12">
        <f>IF(A22="","",N(D22)+N(E22)*'Read me'!$B$12)</f>
        <v/>
      </c>
    </row>
    <row r="23">
      <c r="D23" s="12" t="n"/>
      <c r="F23" s="12">
        <f>IF(A23="","",N(D23)+N(E23)*'Read me'!$B$12)</f>
        <v/>
      </c>
    </row>
    <row r="24">
      <c r="D24" s="12" t="n"/>
      <c r="F24" s="12">
        <f>IF(A24="","",N(D24)+N(E24)*'Read me'!$B$12)</f>
        <v/>
      </c>
    </row>
    <row r="25">
      <c r="D25" s="12" t="n"/>
      <c r="F25" s="12">
        <f>IF(A25="","",N(D25)+N(E25)*'Read me'!$B$12)</f>
        <v/>
      </c>
    </row>
    <row r="26">
      <c r="D26" s="12" t="n"/>
      <c r="F26" s="12">
        <f>IF(A26="","",N(D26)+N(E26)*'Read me'!$B$12)</f>
        <v/>
      </c>
    </row>
    <row r="27">
      <c r="D27" s="12" t="n"/>
      <c r="F27" s="12">
        <f>IF(A27="","",N(D27)+N(E27)*'Read me'!$B$12)</f>
        <v/>
      </c>
    </row>
    <row r="28">
      <c r="D28" s="12" t="n"/>
      <c r="F28" s="12">
        <f>IF(A28="","",N(D28)+N(E28)*'Read me'!$B$12)</f>
        <v/>
      </c>
    </row>
    <row r="29">
      <c r="D29" s="12" t="n"/>
      <c r="F29" s="12">
        <f>IF(A29="","",N(D29)+N(E29)*'Read me'!$B$12)</f>
        <v/>
      </c>
    </row>
    <row r="30">
      <c r="D30" s="12" t="n"/>
      <c r="F30" s="12">
        <f>IF(A30="","",N(D30)+N(E30)*'Read me'!$B$12)</f>
        <v/>
      </c>
    </row>
    <row r="31">
      <c r="D31" s="12" t="n"/>
      <c r="F31" s="12">
        <f>IF(A31="","",N(D31)+N(E31)*'Read me'!$B$12)</f>
        <v/>
      </c>
    </row>
    <row r="32">
      <c r="D32" s="12" t="n"/>
      <c r="F32" s="12">
        <f>IF(A32="","",N(D32)+N(E32)*'Read me'!$B$12)</f>
        <v/>
      </c>
    </row>
    <row r="33">
      <c r="D33" s="12" t="n"/>
      <c r="F33" s="12">
        <f>IF(A33="","",N(D33)+N(E33)*'Read me'!$B$12)</f>
        <v/>
      </c>
    </row>
    <row r="34">
      <c r="D34" s="12" t="n"/>
      <c r="F34" s="12">
        <f>IF(A34="","",N(D34)+N(E34)*'Read me'!$B$12)</f>
        <v/>
      </c>
    </row>
    <row r="35">
      <c r="D35" s="12" t="n"/>
      <c r="F35" s="12">
        <f>IF(A35="","",N(D35)+N(E35)*'Read me'!$B$12)</f>
        <v/>
      </c>
    </row>
    <row r="36">
      <c r="D36" s="12" t="n"/>
      <c r="F36" s="12">
        <f>IF(A36="","",N(D36)+N(E36)*'Read me'!$B$12)</f>
        <v/>
      </c>
    </row>
    <row r="37">
      <c r="D37" s="12" t="n"/>
      <c r="F37" s="12">
        <f>IF(A37="","",N(D37)+N(E37)*'Read me'!$B$12)</f>
        <v/>
      </c>
    </row>
    <row r="38">
      <c r="D38" s="12" t="n"/>
      <c r="F38" s="12">
        <f>IF(A38="","",N(D38)+N(E38)*'Read me'!$B$12)</f>
        <v/>
      </c>
    </row>
    <row r="39">
      <c r="D39" s="12" t="n"/>
      <c r="F39" s="12">
        <f>IF(A39="","",N(D39)+N(E39)*'Read me'!$B$12)</f>
        <v/>
      </c>
    </row>
    <row r="40">
      <c r="D40" s="12" t="n"/>
      <c r="F40" s="12">
        <f>IF(A40="","",N(D40)+N(E40)*'Read me'!$B$12)</f>
        <v/>
      </c>
    </row>
    <row r="41">
      <c r="D41" s="12" t="n"/>
      <c r="F41" s="12">
        <f>IF(A41="","",N(D41)+N(E41)*'Read me'!$B$12)</f>
        <v/>
      </c>
    </row>
    <row r="42">
      <c r="D42" s="12" t="n"/>
      <c r="F42" s="12">
        <f>IF(A42="","",N(D42)+N(E42)*'Read me'!$B$12)</f>
        <v/>
      </c>
    </row>
    <row r="43">
      <c r="D43" s="12" t="n"/>
      <c r="F43" s="12">
        <f>IF(A43="","",N(D43)+N(E43)*'Read me'!$B$12)</f>
        <v/>
      </c>
    </row>
    <row r="44">
      <c r="D44" s="12" t="n"/>
      <c r="F44" s="12">
        <f>IF(A44="","",N(D44)+N(E44)*'Read me'!$B$12)</f>
        <v/>
      </c>
    </row>
    <row r="45">
      <c r="D45" s="12" t="n"/>
      <c r="F45" s="12">
        <f>IF(A45="","",N(D45)+N(E45)*'Read me'!$B$12)</f>
        <v/>
      </c>
    </row>
    <row r="46">
      <c r="D46" s="12" t="n"/>
      <c r="F46" s="12">
        <f>IF(A46="","",N(D46)+N(E46)*'Read me'!$B$12)</f>
        <v/>
      </c>
    </row>
    <row r="47">
      <c r="D47" s="12" t="n"/>
      <c r="F47" s="12">
        <f>IF(A47="","",N(D47)+N(E47)*'Read me'!$B$12)</f>
        <v/>
      </c>
    </row>
    <row r="48">
      <c r="D48" s="12" t="n"/>
      <c r="F48" s="12">
        <f>IF(A48="","",N(D48)+N(E48)*'Read me'!$B$12)</f>
        <v/>
      </c>
    </row>
    <row r="49">
      <c r="D49" s="12" t="n"/>
      <c r="F49" s="12">
        <f>IF(A49="","",N(D49)+N(E49)*'Read me'!$B$12)</f>
        <v/>
      </c>
    </row>
    <row r="50">
      <c r="D50" s="12" t="n"/>
      <c r="F50" s="12">
        <f>IF(A50="","",N(D50)+N(E50)*'Read me'!$B$12)</f>
        <v/>
      </c>
    </row>
    <row r="51">
      <c r="D51" s="12" t="n"/>
      <c r="F51" s="12">
        <f>IF(A51="","",N(D51)+N(E51)*'Read me'!$B$12)</f>
        <v/>
      </c>
    </row>
    <row r="52">
      <c r="D52" s="12" t="n"/>
      <c r="F52" s="12">
        <f>IF(A52="","",N(D52)+N(E52)*'Read me'!$B$12)</f>
        <v/>
      </c>
    </row>
    <row r="53">
      <c r="D53" s="12" t="n"/>
      <c r="F53" s="12">
        <f>IF(A53="","",N(D53)+N(E53)*'Read me'!$B$12)</f>
        <v/>
      </c>
    </row>
    <row r="54">
      <c r="D54" s="12" t="n"/>
      <c r="F54" s="12">
        <f>IF(A54="","",N(D54)+N(E54)*'Read me'!$B$12)</f>
        <v/>
      </c>
    </row>
    <row r="55">
      <c r="D55" s="12" t="n"/>
      <c r="F55" s="12">
        <f>IF(A55="","",N(D55)+N(E55)*'Read me'!$B$12)</f>
        <v/>
      </c>
    </row>
    <row r="56">
      <c r="D56" s="12" t="n"/>
      <c r="F56" s="12">
        <f>IF(A56="","",N(D56)+N(E56)*'Read me'!$B$12)</f>
        <v/>
      </c>
    </row>
    <row r="57">
      <c r="D57" s="12" t="n"/>
      <c r="F57" s="12">
        <f>IF(A57="","",N(D57)+N(E57)*'Read me'!$B$12)</f>
        <v/>
      </c>
    </row>
    <row r="58">
      <c r="D58" s="12" t="n"/>
      <c r="F58" s="12">
        <f>IF(A58="","",N(D58)+N(E58)*'Read me'!$B$12)</f>
        <v/>
      </c>
    </row>
    <row r="59">
      <c r="D59" s="12" t="n"/>
      <c r="F59" s="12">
        <f>IF(A59="","",N(D59)+N(E59)*'Read me'!$B$12)</f>
        <v/>
      </c>
    </row>
    <row r="60">
      <c r="D60" s="12" t="n"/>
      <c r="F60" s="12">
        <f>IF(A60="","",N(D60)+N(E60)*'Read me'!$B$12)</f>
        <v/>
      </c>
    </row>
    <row r="61">
      <c r="D61" s="12" t="n"/>
      <c r="F61" s="12">
        <f>IF(A61="","",N(D61)+N(E61)*'Read me'!$B$12)</f>
        <v/>
      </c>
    </row>
    <row r="62">
      <c r="D62" s="12" t="n"/>
      <c r="F62" s="12">
        <f>IF(A62="","",N(D62)+N(E62)*'Read me'!$B$12)</f>
        <v/>
      </c>
    </row>
    <row r="63">
      <c r="D63" s="12" t="n"/>
      <c r="F63" s="12">
        <f>IF(A63="","",N(D63)+N(E63)*'Read me'!$B$12)</f>
        <v/>
      </c>
    </row>
    <row r="64">
      <c r="D64" s="12" t="n"/>
      <c r="F64" s="12">
        <f>IF(A64="","",N(D64)+N(E64)*'Read me'!$B$12)</f>
        <v/>
      </c>
    </row>
    <row r="65">
      <c r="D65" s="12" t="n"/>
      <c r="F65" s="12">
        <f>IF(A65="","",N(D65)+N(E65)*'Read me'!$B$12)</f>
        <v/>
      </c>
    </row>
    <row r="66">
      <c r="D66" s="12" t="n"/>
      <c r="F66" s="12">
        <f>IF(A66="","",N(D66)+N(E66)*'Read me'!$B$12)</f>
        <v/>
      </c>
    </row>
    <row r="67">
      <c r="D67" s="12" t="n"/>
      <c r="F67" s="12">
        <f>IF(A67="","",N(D67)+N(E67)*'Read me'!$B$12)</f>
        <v/>
      </c>
    </row>
    <row r="68">
      <c r="D68" s="12" t="n"/>
      <c r="F68" s="12">
        <f>IF(A68="","",N(D68)+N(E68)*'Read me'!$B$12)</f>
        <v/>
      </c>
    </row>
    <row r="69">
      <c r="D69" s="12" t="n"/>
      <c r="F69" s="12">
        <f>IF(A69="","",N(D69)+N(E69)*'Read me'!$B$12)</f>
        <v/>
      </c>
    </row>
    <row r="70">
      <c r="D70" s="12" t="n"/>
      <c r="F70" s="12">
        <f>IF(A70="","",N(D70)+N(E70)*'Read me'!$B$12)</f>
        <v/>
      </c>
    </row>
    <row r="71">
      <c r="D71" s="12" t="n"/>
      <c r="F71" s="12">
        <f>IF(A71="","",N(D71)+N(E71)*'Read me'!$B$12)</f>
        <v/>
      </c>
    </row>
    <row r="72">
      <c r="D72" s="12" t="n"/>
      <c r="F72" s="12">
        <f>IF(A72="","",N(D72)+N(E72)*'Read me'!$B$12)</f>
        <v/>
      </c>
    </row>
    <row r="73">
      <c r="D73" s="12" t="n"/>
      <c r="F73" s="12">
        <f>IF(A73="","",N(D73)+N(E73)*'Read me'!$B$12)</f>
        <v/>
      </c>
    </row>
    <row r="74">
      <c r="D74" s="12" t="n"/>
      <c r="F74" s="12">
        <f>IF(A74="","",N(D74)+N(E74)*'Read me'!$B$12)</f>
        <v/>
      </c>
    </row>
    <row r="75">
      <c r="D75" s="12" t="n"/>
      <c r="F75" s="12">
        <f>IF(A75="","",N(D75)+N(E75)*'Read me'!$B$12)</f>
        <v/>
      </c>
    </row>
    <row r="76">
      <c r="D76" s="12" t="n"/>
      <c r="F76" s="12">
        <f>IF(A76="","",N(D76)+N(E76)*'Read me'!$B$12)</f>
        <v/>
      </c>
    </row>
    <row r="77">
      <c r="D77" s="12" t="n"/>
      <c r="F77" s="12">
        <f>IF(A77="","",N(D77)+N(E77)*'Read me'!$B$12)</f>
        <v/>
      </c>
    </row>
    <row r="78">
      <c r="D78" s="12" t="n"/>
      <c r="F78" s="12">
        <f>IF(A78="","",N(D78)+N(E78)*'Read me'!$B$12)</f>
        <v/>
      </c>
    </row>
    <row r="79">
      <c r="D79" s="12" t="n"/>
      <c r="F79" s="12">
        <f>IF(A79="","",N(D79)+N(E79)*'Read me'!$B$12)</f>
        <v/>
      </c>
    </row>
    <row r="80">
      <c r="D80" s="12" t="n"/>
      <c r="F80" s="12">
        <f>IF(A80="","",N(D80)+N(E80)*'Read me'!$B$12)</f>
        <v/>
      </c>
    </row>
    <row r="81">
      <c r="D81" s="12" t="n"/>
      <c r="F81" s="12">
        <f>IF(A81="","",N(D81)+N(E81)*'Read me'!$B$12)</f>
        <v/>
      </c>
    </row>
    <row r="82">
      <c r="D82" s="12" t="n"/>
      <c r="F82" s="12">
        <f>IF(A82="","",N(D82)+N(E82)*'Read me'!$B$12)</f>
        <v/>
      </c>
    </row>
    <row r="83">
      <c r="D83" s="12" t="n"/>
      <c r="F83" s="12">
        <f>IF(A83="","",N(D83)+N(E83)*'Read me'!$B$12)</f>
        <v/>
      </c>
    </row>
    <row r="84">
      <c r="D84" s="12" t="n"/>
      <c r="F84" s="12">
        <f>IF(A84="","",N(D84)+N(E84)*'Read me'!$B$12)</f>
        <v/>
      </c>
    </row>
    <row r="85">
      <c r="D85" s="12" t="n"/>
      <c r="F85" s="12">
        <f>IF(A85="","",N(D85)+N(E85)*'Read me'!$B$12)</f>
        <v/>
      </c>
    </row>
    <row r="86">
      <c r="D86" s="12" t="n"/>
      <c r="F86" s="12">
        <f>IF(A86="","",N(D86)+N(E86)*'Read me'!$B$12)</f>
        <v/>
      </c>
    </row>
    <row r="87">
      <c r="D87" s="12" t="n"/>
      <c r="F87" s="12">
        <f>IF(A87="","",N(D87)+N(E87)*'Read me'!$B$12)</f>
        <v/>
      </c>
    </row>
    <row r="88">
      <c r="D88" s="12" t="n"/>
      <c r="F88" s="12">
        <f>IF(A88="","",N(D88)+N(E88)*'Read me'!$B$12)</f>
        <v/>
      </c>
    </row>
    <row r="89">
      <c r="D89" s="12" t="n"/>
      <c r="F89" s="12">
        <f>IF(A89="","",N(D89)+N(E89)*'Read me'!$B$12)</f>
        <v/>
      </c>
    </row>
    <row r="90">
      <c r="D90" s="12" t="n"/>
      <c r="F90" s="12">
        <f>IF(A90="","",N(D90)+N(E90)*'Read me'!$B$12)</f>
        <v/>
      </c>
    </row>
    <row r="91">
      <c r="D91" s="12" t="n"/>
      <c r="F91" s="12">
        <f>IF(A91="","",N(D91)+N(E91)*'Read me'!$B$12)</f>
        <v/>
      </c>
    </row>
    <row r="92">
      <c r="D92" s="12" t="n"/>
      <c r="F92" s="12">
        <f>IF(A92="","",N(D92)+N(E92)*'Read me'!$B$12)</f>
        <v/>
      </c>
    </row>
    <row r="93">
      <c r="D93" s="12" t="n"/>
      <c r="F93" s="12">
        <f>IF(A93="","",N(D93)+N(E93)*'Read me'!$B$12)</f>
        <v/>
      </c>
    </row>
    <row r="94">
      <c r="D94" s="12" t="n"/>
      <c r="F94" s="12">
        <f>IF(A94="","",N(D94)+N(E94)*'Read me'!$B$12)</f>
        <v/>
      </c>
    </row>
    <row r="95">
      <c r="D95" s="12" t="n"/>
      <c r="F95" s="12">
        <f>IF(A95="","",N(D95)+N(E95)*'Read me'!$B$12)</f>
        <v/>
      </c>
    </row>
    <row r="96">
      <c r="D96" s="12" t="n"/>
      <c r="F96" s="12">
        <f>IF(A96="","",N(D96)+N(E96)*'Read me'!$B$12)</f>
        <v/>
      </c>
    </row>
    <row r="97">
      <c r="D97" s="12" t="n"/>
      <c r="F97" s="12">
        <f>IF(A97="","",N(D97)+N(E97)*'Read me'!$B$12)</f>
        <v/>
      </c>
    </row>
    <row r="98">
      <c r="D98" s="12" t="n"/>
      <c r="F98" s="12">
        <f>IF(A98="","",N(D98)+N(E98)*'Read me'!$B$12)</f>
        <v/>
      </c>
    </row>
    <row r="99">
      <c r="D99" s="12" t="n"/>
      <c r="F99" s="12">
        <f>IF(A99="","",N(D99)+N(E99)*'Read me'!$B$12)</f>
        <v/>
      </c>
    </row>
    <row r="100">
      <c r="D100" s="12" t="n"/>
      <c r="F100" s="12">
        <f>IF(A100="","",N(D100)+N(E100)*'Read me'!$B$12)</f>
        <v/>
      </c>
    </row>
    <row r="101">
      <c r="D101" s="12" t="n"/>
      <c r="F101" s="12">
        <f>IF(A101="","",N(D101)+N(E101)*'Read me'!$B$12)</f>
        <v/>
      </c>
    </row>
    <row r="102">
      <c r="D102" s="12" t="n"/>
      <c r="F102" s="12">
        <f>IF(A102="","",N(D102)+N(E102)*'Read me'!$B$12)</f>
        <v/>
      </c>
    </row>
    <row r="103">
      <c r="D103" s="12" t="n"/>
      <c r="F103" s="12">
        <f>IF(A103="","",N(D103)+N(E103)*'Read me'!$B$12)</f>
        <v/>
      </c>
    </row>
    <row r="104">
      <c r="D104" s="12" t="n"/>
      <c r="F104" s="12">
        <f>IF(A104="","",N(D104)+N(E104)*'Read me'!$B$12)</f>
        <v/>
      </c>
    </row>
    <row r="105">
      <c r="D105" s="12" t="n"/>
      <c r="F105" s="12">
        <f>IF(A105="","",N(D105)+N(E105)*'Read me'!$B$12)</f>
        <v/>
      </c>
    </row>
    <row r="106">
      <c r="D106" s="12" t="n"/>
      <c r="F106" s="12">
        <f>IF(A106="","",N(D106)+N(E106)*'Read me'!$B$12)</f>
        <v/>
      </c>
    </row>
    <row r="107">
      <c r="D107" s="12" t="n"/>
      <c r="F107" s="12">
        <f>IF(A107="","",N(D107)+N(E107)*'Read me'!$B$12)</f>
        <v/>
      </c>
    </row>
    <row r="108">
      <c r="D108" s="12" t="n"/>
      <c r="F108" s="12">
        <f>IF(A108="","",N(D108)+N(E108)*'Read me'!$B$12)</f>
        <v/>
      </c>
    </row>
    <row r="109">
      <c r="D109" s="12" t="n"/>
      <c r="F109" s="12">
        <f>IF(A109="","",N(D109)+N(E109)*'Read me'!$B$12)</f>
        <v/>
      </c>
    </row>
    <row r="110">
      <c r="D110" s="12" t="n"/>
      <c r="F110" s="12">
        <f>IF(A110="","",N(D110)+N(E110)*'Read me'!$B$12)</f>
        <v/>
      </c>
    </row>
    <row r="111">
      <c r="D111" s="12" t="n"/>
      <c r="F111" s="12">
        <f>IF(A111="","",N(D111)+N(E111)*'Read me'!$B$12)</f>
        <v/>
      </c>
    </row>
    <row r="112">
      <c r="D112" s="12" t="n"/>
      <c r="F112" s="12">
        <f>IF(A112="","",N(D112)+N(E112)*'Read me'!$B$12)</f>
        <v/>
      </c>
    </row>
    <row r="113">
      <c r="D113" s="12" t="n"/>
      <c r="F113" s="12">
        <f>IF(A113="","",N(D113)+N(E113)*'Read me'!$B$12)</f>
        <v/>
      </c>
    </row>
    <row r="114">
      <c r="D114" s="12" t="n"/>
      <c r="F114" s="12">
        <f>IF(A114="","",N(D114)+N(E114)*'Read me'!$B$12)</f>
        <v/>
      </c>
    </row>
    <row r="115">
      <c r="D115" s="12" t="n"/>
      <c r="F115" s="12">
        <f>IF(A115="","",N(D115)+N(E115)*'Read me'!$B$12)</f>
        <v/>
      </c>
    </row>
    <row r="116">
      <c r="D116" s="12" t="n"/>
      <c r="F116" s="12">
        <f>IF(A116="","",N(D116)+N(E116)*'Read me'!$B$12)</f>
        <v/>
      </c>
    </row>
    <row r="117">
      <c r="D117" s="12" t="n"/>
      <c r="F117" s="12">
        <f>IF(A117="","",N(D117)+N(E117)*'Read me'!$B$12)</f>
        <v/>
      </c>
    </row>
    <row r="118">
      <c r="D118" s="12" t="n"/>
      <c r="F118" s="12">
        <f>IF(A118="","",N(D118)+N(E118)*'Read me'!$B$12)</f>
        <v/>
      </c>
    </row>
    <row r="119">
      <c r="D119" s="12" t="n"/>
      <c r="F119" s="12">
        <f>IF(A119="","",N(D119)+N(E119)*'Read me'!$B$12)</f>
        <v/>
      </c>
    </row>
    <row r="120">
      <c r="D120" s="12" t="n"/>
      <c r="F120" s="12">
        <f>IF(A120="","",N(D120)+N(E120)*'Read me'!$B$12)</f>
        <v/>
      </c>
    </row>
    <row r="121">
      <c r="D121" s="12" t="n"/>
      <c r="F121" s="12">
        <f>IF(A121="","",N(D121)+N(E121)*'Read me'!$B$12)</f>
        <v/>
      </c>
    </row>
    <row r="122">
      <c r="D122" s="12" t="n"/>
      <c r="F122" s="12">
        <f>IF(A122="","",N(D122)+N(E122)*'Read me'!$B$12)</f>
        <v/>
      </c>
    </row>
    <row r="123">
      <c r="D123" s="12" t="n"/>
      <c r="F123" s="12">
        <f>IF(A123="","",N(D123)+N(E123)*'Read me'!$B$12)</f>
        <v/>
      </c>
    </row>
    <row r="124">
      <c r="D124" s="12" t="n"/>
      <c r="F124" s="12">
        <f>IF(A124="","",N(D124)+N(E124)*'Read me'!$B$12)</f>
        <v/>
      </c>
    </row>
    <row r="125">
      <c r="D125" s="12" t="n"/>
      <c r="F125" s="12">
        <f>IF(A125="","",N(D125)+N(E125)*'Read me'!$B$12)</f>
        <v/>
      </c>
    </row>
    <row r="126">
      <c r="D126" s="12" t="n"/>
      <c r="F126" s="12">
        <f>IF(A126="","",N(D126)+N(E126)*'Read me'!$B$12)</f>
        <v/>
      </c>
    </row>
    <row r="127">
      <c r="D127" s="12" t="n"/>
      <c r="F127" s="12">
        <f>IF(A127="","",N(D127)+N(E127)*'Read me'!$B$12)</f>
        <v/>
      </c>
    </row>
    <row r="128">
      <c r="D128" s="12" t="n"/>
      <c r="F128" s="12">
        <f>IF(A128="","",N(D128)+N(E128)*'Read me'!$B$12)</f>
        <v/>
      </c>
    </row>
    <row r="129">
      <c r="D129" s="12" t="n"/>
      <c r="F129" s="12">
        <f>IF(A129="","",N(D129)+N(E129)*'Read me'!$B$12)</f>
        <v/>
      </c>
    </row>
    <row r="130">
      <c r="D130" s="12" t="n"/>
      <c r="F130" s="12">
        <f>IF(A130="","",N(D130)+N(E130)*'Read me'!$B$12)</f>
        <v/>
      </c>
    </row>
    <row r="131">
      <c r="D131" s="12" t="n"/>
      <c r="F131" s="12">
        <f>IF(A131="","",N(D131)+N(E131)*'Read me'!$B$12)</f>
        <v/>
      </c>
    </row>
    <row r="132">
      <c r="D132" s="12" t="n"/>
      <c r="F132" s="12">
        <f>IF(A132="","",N(D132)+N(E132)*'Read me'!$B$12)</f>
        <v/>
      </c>
    </row>
    <row r="133">
      <c r="D133" s="12" t="n"/>
      <c r="F133" s="12">
        <f>IF(A133="","",N(D133)+N(E133)*'Read me'!$B$12)</f>
        <v/>
      </c>
    </row>
    <row r="134">
      <c r="D134" s="12" t="n"/>
      <c r="F134" s="12">
        <f>IF(A134="","",N(D134)+N(E134)*'Read me'!$B$12)</f>
        <v/>
      </c>
    </row>
    <row r="135">
      <c r="D135" s="12" t="n"/>
      <c r="F135" s="12">
        <f>IF(A135="","",N(D135)+N(E135)*'Read me'!$B$12)</f>
        <v/>
      </c>
    </row>
    <row r="136">
      <c r="D136" s="12" t="n"/>
      <c r="F136" s="12">
        <f>IF(A136="","",N(D136)+N(E136)*'Read me'!$B$12)</f>
        <v/>
      </c>
    </row>
    <row r="137">
      <c r="D137" s="12" t="n"/>
      <c r="F137" s="12">
        <f>IF(A137="","",N(D137)+N(E137)*'Read me'!$B$12)</f>
        <v/>
      </c>
    </row>
    <row r="138">
      <c r="D138" s="12" t="n"/>
      <c r="F138" s="12">
        <f>IF(A138="","",N(D138)+N(E138)*'Read me'!$B$12)</f>
        <v/>
      </c>
    </row>
    <row r="139">
      <c r="D139" s="12" t="n"/>
      <c r="F139" s="12">
        <f>IF(A139="","",N(D139)+N(E139)*'Read me'!$B$12)</f>
        <v/>
      </c>
    </row>
    <row r="140">
      <c r="D140" s="12" t="n"/>
      <c r="F140" s="12">
        <f>IF(A140="","",N(D140)+N(E140)*'Read me'!$B$12)</f>
        <v/>
      </c>
    </row>
    <row r="141">
      <c r="D141" s="12" t="n"/>
      <c r="F141" s="12">
        <f>IF(A141="","",N(D141)+N(E141)*'Read me'!$B$12)</f>
        <v/>
      </c>
    </row>
    <row r="142">
      <c r="D142" s="12" t="n"/>
      <c r="F142" s="12">
        <f>IF(A142="","",N(D142)+N(E142)*'Read me'!$B$12)</f>
        <v/>
      </c>
    </row>
    <row r="143">
      <c r="D143" s="12" t="n"/>
      <c r="F143" s="12">
        <f>IF(A143="","",N(D143)+N(E143)*'Read me'!$B$12)</f>
        <v/>
      </c>
    </row>
    <row r="144">
      <c r="D144" s="12" t="n"/>
      <c r="F144" s="12">
        <f>IF(A144="","",N(D144)+N(E144)*'Read me'!$B$12)</f>
        <v/>
      </c>
    </row>
    <row r="145">
      <c r="D145" s="12" t="n"/>
      <c r="F145" s="12">
        <f>IF(A145="","",N(D145)+N(E145)*'Read me'!$B$12)</f>
        <v/>
      </c>
    </row>
    <row r="146">
      <c r="D146" s="12" t="n"/>
      <c r="F146" s="12">
        <f>IF(A146="","",N(D146)+N(E146)*'Read me'!$B$12)</f>
        <v/>
      </c>
    </row>
    <row r="147">
      <c r="D147" s="12" t="n"/>
      <c r="F147" s="12">
        <f>IF(A147="","",N(D147)+N(E147)*'Read me'!$B$12)</f>
        <v/>
      </c>
    </row>
    <row r="148">
      <c r="D148" s="12" t="n"/>
      <c r="F148" s="12">
        <f>IF(A148="","",N(D148)+N(E148)*'Read me'!$B$12)</f>
        <v/>
      </c>
    </row>
    <row r="149">
      <c r="D149" s="12" t="n"/>
      <c r="F149" s="12">
        <f>IF(A149="","",N(D149)+N(E149)*'Read me'!$B$12)</f>
        <v/>
      </c>
    </row>
    <row r="150">
      <c r="D150" s="12" t="n"/>
      <c r="F150" s="12">
        <f>IF(A150="","",N(D150)+N(E150)*'Read me'!$B$12)</f>
        <v/>
      </c>
    </row>
    <row r="151">
      <c r="D151" s="12" t="n"/>
      <c r="F151" s="12">
        <f>IF(A151="","",N(D151)+N(E151)*'Read me'!$B$12)</f>
        <v/>
      </c>
    </row>
    <row r="152">
      <c r="D152" s="12" t="n"/>
      <c r="F152" s="12">
        <f>IF(A152="","",N(D152)+N(E152)*'Read me'!$B$12)</f>
        <v/>
      </c>
    </row>
    <row r="153">
      <c r="D153" s="12" t="n"/>
      <c r="F153" s="12">
        <f>IF(A153="","",N(D153)+N(E153)*'Read me'!$B$12)</f>
        <v/>
      </c>
    </row>
    <row r="154">
      <c r="D154" s="12" t="n"/>
      <c r="F154" s="12">
        <f>IF(A154="","",N(D154)+N(E154)*'Read me'!$B$12)</f>
        <v/>
      </c>
    </row>
    <row r="155">
      <c r="D155" s="12" t="n"/>
      <c r="F155" s="12">
        <f>IF(A155="","",N(D155)+N(E155)*'Read me'!$B$12)</f>
        <v/>
      </c>
    </row>
    <row r="156">
      <c r="D156" s="12" t="n"/>
      <c r="F156" s="12">
        <f>IF(A156="","",N(D156)+N(E156)*'Read me'!$B$12)</f>
        <v/>
      </c>
    </row>
    <row r="157">
      <c r="D157" s="12" t="n"/>
      <c r="F157" s="12">
        <f>IF(A157="","",N(D157)+N(E157)*'Read me'!$B$12)</f>
        <v/>
      </c>
    </row>
    <row r="158">
      <c r="D158" s="12" t="n"/>
      <c r="F158" s="12">
        <f>IF(A158="","",N(D158)+N(E158)*'Read me'!$B$12)</f>
        <v/>
      </c>
    </row>
    <row r="159">
      <c r="D159" s="12" t="n"/>
      <c r="F159" s="12">
        <f>IF(A159="","",N(D159)+N(E159)*'Read me'!$B$12)</f>
        <v/>
      </c>
    </row>
    <row r="160">
      <c r="D160" s="12" t="n"/>
      <c r="F160" s="12">
        <f>IF(A160="","",N(D160)+N(E160)*'Read me'!$B$12)</f>
        <v/>
      </c>
    </row>
    <row r="161">
      <c r="D161" s="12" t="n"/>
      <c r="F161" s="12">
        <f>IF(A161="","",N(D161)+N(E161)*'Read me'!$B$12)</f>
        <v/>
      </c>
    </row>
    <row r="162">
      <c r="D162" s="12" t="n"/>
      <c r="F162" s="12">
        <f>IF(A162="","",N(D162)+N(E162)*'Read me'!$B$12)</f>
        <v/>
      </c>
    </row>
    <row r="163">
      <c r="D163" s="12" t="n"/>
      <c r="F163" s="12">
        <f>IF(A163="","",N(D163)+N(E163)*'Read me'!$B$12)</f>
        <v/>
      </c>
    </row>
    <row r="164">
      <c r="D164" s="12" t="n"/>
      <c r="F164" s="12">
        <f>IF(A164="","",N(D164)+N(E164)*'Read me'!$B$12)</f>
        <v/>
      </c>
    </row>
    <row r="165">
      <c r="D165" s="12" t="n"/>
      <c r="F165" s="12">
        <f>IF(A165="","",N(D165)+N(E165)*'Read me'!$B$12)</f>
        <v/>
      </c>
    </row>
    <row r="166">
      <c r="D166" s="12" t="n"/>
      <c r="F166" s="12">
        <f>IF(A166="","",N(D166)+N(E166)*'Read me'!$B$12)</f>
        <v/>
      </c>
    </row>
    <row r="167">
      <c r="D167" s="12" t="n"/>
      <c r="F167" s="12">
        <f>IF(A167="","",N(D167)+N(E167)*'Read me'!$B$12)</f>
        <v/>
      </c>
    </row>
    <row r="168">
      <c r="D168" s="12" t="n"/>
      <c r="F168" s="12">
        <f>IF(A168="","",N(D168)+N(E168)*'Read me'!$B$12)</f>
        <v/>
      </c>
    </row>
    <row r="169">
      <c r="D169" s="12" t="n"/>
      <c r="F169" s="12">
        <f>IF(A169="","",N(D169)+N(E169)*'Read me'!$B$12)</f>
        <v/>
      </c>
    </row>
    <row r="170">
      <c r="D170" s="12" t="n"/>
      <c r="F170" s="12">
        <f>IF(A170="","",N(D170)+N(E170)*'Read me'!$B$12)</f>
        <v/>
      </c>
    </row>
    <row r="171">
      <c r="D171" s="12" t="n"/>
      <c r="F171" s="12">
        <f>IF(A171="","",N(D171)+N(E171)*'Read me'!$B$12)</f>
        <v/>
      </c>
    </row>
    <row r="172">
      <c r="D172" s="12" t="n"/>
      <c r="F172" s="12">
        <f>IF(A172="","",N(D172)+N(E172)*'Read me'!$B$12)</f>
        <v/>
      </c>
    </row>
    <row r="173">
      <c r="D173" s="12" t="n"/>
      <c r="F173" s="12">
        <f>IF(A173="","",N(D173)+N(E173)*'Read me'!$B$12)</f>
        <v/>
      </c>
    </row>
    <row r="174">
      <c r="D174" s="12" t="n"/>
      <c r="F174" s="12">
        <f>IF(A174="","",N(D174)+N(E174)*'Read me'!$B$12)</f>
        <v/>
      </c>
    </row>
    <row r="175">
      <c r="D175" s="12" t="n"/>
      <c r="F175" s="12">
        <f>IF(A175="","",N(D175)+N(E175)*'Read me'!$B$12)</f>
        <v/>
      </c>
    </row>
    <row r="176">
      <c r="D176" s="12" t="n"/>
      <c r="F176" s="12">
        <f>IF(A176="","",N(D176)+N(E176)*'Read me'!$B$12)</f>
        <v/>
      </c>
    </row>
    <row r="177">
      <c r="D177" s="12" t="n"/>
      <c r="F177" s="12">
        <f>IF(A177="","",N(D177)+N(E177)*'Read me'!$B$12)</f>
        <v/>
      </c>
    </row>
    <row r="178">
      <c r="D178" s="12" t="n"/>
      <c r="F178" s="12">
        <f>IF(A178="","",N(D178)+N(E178)*'Read me'!$B$12)</f>
        <v/>
      </c>
    </row>
    <row r="179">
      <c r="D179" s="12" t="n"/>
      <c r="F179" s="12">
        <f>IF(A179="","",N(D179)+N(E179)*'Read me'!$B$12)</f>
        <v/>
      </c>
    </row>
    <row r="180">
      <c r="D180" s="12" t="n"/>
      <c r="F180" s="12">
        <f>IF(A180="","",N(D180)+N(E180)*'Read me'!$B$12)</f>
        <v/>
      </c>
    </row>
    <row r="181">
      <c r="D181" s="12" t="n"/>
      <c r="F181" s="12">
        <f>IF(A181="","",N(D181)+N(E181)*'Read me'!$B$12)</f>
        <v/>
      </c>
    </row>
    <row r="182">
      <c r="D182" s="12" t="n"/>
      <c r="F182" s="12">
        <f>IF(A182="","",N(D182)+N(E182)*'Read me'!$B$12)</f>
        <v/>
      </c>
    </row>
    <row r="183">
      <c r="D183" s="12" t="n"/>
      <c r="F183" s="12">
        <f>IF(A183="","",N(D183)+N(E183)*'Read me'!$B$12)</f>
        <v/>
      </c>
    </row>
    <row r="184">
      <c r="D184" s="12" t="n"/>
      <c r="F184" s="12">
        <f>IF(A184="","",N(D184)+N(E184)*'Read me'!$B$12)</f>
        <v/>
      </c>
    </row>
    <row r="185">
      <c r="D185" s="12" t="n"/>
      <c r="F185" s="12">
        <f>IF(A185="","",N(D185)+N(E185)*'Read me'!$B$12)</f>
        <v/>
      </c>
    </row>
    <row r="186">
      <c r="D186" s="12" t="n"/>
      <c r="F186" s="12">
        <f>IF(A186="","",N(D186)+N(E186)*'Read me'!$B$12)</f>
        <v/>
      </c>
    </row>
    <row r="187">
      <c r="D187" s="12" t="n"/>
      <c r="F187" s="12">
        <f>IF(A187="","",N(D187)+N(E187)*'Read me'!$B$12)</f>
        <v/>
      </c>
    </row>
    <row r="188">
      <c r="D188" s="12" t="n"/>
      <c r="F188" s="12">
        <f>IF(A188="","",N(D188)+N(E188)*'Read me'!$B$12)</f>
        <v/>
      </c>
    </row>
    <row r="189">
      <c r="D189" s="12" t="n"/>
      <c r="F189" s="12">
        <f>IF(A189="","",N(D189)+N(E189)*'Read me'!$B$12)</f>
        <v/>
      </c>
    </row>
    <row r="190">
      <c r="D190" s="12" t="n"/>
      <c r="F190" s="12">
        <f>IF(A190="","",N(D190)+N(E190)*'Read me'!$B$12)</f>
        <v/>
      </c>
    </row>
    <row r="191">
      <c r="D191" s="12" t="n"/>
      <c r="F191" s="12">
        <f>IF(A191="","",N(D191)+N(E191)*'Read me'!$B$12)</f>
        <v/>
      </c>
    </row>
    <row r="192">
      <c r="D192" s="12" t="n"/>
      <c r="F192" s="12">
        <f>IF(A192="","",N(D192)+N(E192)*'Read me'!$B$12)</f>
        <v/>
      </c>
    </row>
    <row r="193">
      <c r="D193" s="12" t="n"/>
      <c r="F193" s="12">
        <f>IF(A193="","",N(D193)+N(E193)*'Read me'!$B$12)</f>
        <v/>
      </c>
    </row>
    <row r="194">
      <c r="D194" s="12" t="n"/>
      <c r="F194" s="12">
        <f>IF(A194="","",N(D194)+N(E194)*'Read me'!$B$12)</f>
        <v/>
      </c>
    </row>
    <row r="195">
      <c r="D195" s="12" t="n"/>
      <c r="F195" s="12">
        <f>IF(A195="","",N(D195)+N(E195)*'Read me'!$B$12)</f>
        <v/>
      </c>
    </row>
    <row r="196">
      <c r="D196" s="12" t="n"/>
      <c r="F196" s="12">
        <f>IF(A196="","",N(D196)+N(E196)*'Read me'!$B$12)</f>
        <v/>
      </c>
    </row>
    <row r="197">
      <c r="D197" s="12" t="n"/>
      <c r="F197" s="12">
        <f>IF(A197="","",N(D197)+N(E197)*'Read me'!$B$12)</f>
        <v/>
      </c>
    </row>
    <row r="198">
      <c r="D198" s="12" t="n"/>
      <c r="F198" s="12">
        <f>IF(A198="","",N(D198)+N(E198)*'Read me'!$B$12)</f>
        <v/>
      </c>
    </row>
    <row r="199">
      <c r="D199" s="12" t="n"/>
      <c r="F199" s="12">
        <f>IF(A199="","",N(D199)+N(E199)*'Read me'!$B$12)</f>
        <v/>
      </c>
    </row>
    <row r="200">
      <c r="D200" s="12" t="n"/>
      <c r="F200" s="12">
        <f>IF(A200="","",N(D200)+N(E200)*'Read me'!$B$12)</f>
        <v/>
      </c>
    </row>
  </sheetData>
  <dataValidations count="1">
    <dataValidation sqref="B2:B200" showDropDown="0" showInputMessage="0" showErrorMessage="0" allowBlank="1" type="list">
      <formula1>"Creator fee,Product,Shipping,Team time,Tools,Agency,Paid boost,Other"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4" customWidth="1" min="3" max="3"/>
    <col width="14" customWidth="1" min="4" max="4"/>
    <col width="11" customWidth="1" min="5" max="5"/>
    <col width="9" customWidth="1" min="6" max="6"/>
    <col width="9" customWidth="1" min="7" max="7"/>
    <col width="8" customWidth="1" min="8" max="8"/>
    <col width="11" customWidth="1" min="9" max="9"/>
    <col width="10" customWidth="1" min="10" max="10"/>
    <col width="12" customWidth="1" min="11" max="11"/>
    <col width="10" customWidth="1" min="12" max="12"/>
    <col width="14" customWidth="1" min="13" max="13"/>
  </cols>
  <sheetData>
    <row r="1" ht="34" customHeight="1">
      <c r="A1" s="13" t="inlineStr">
        <is>
          <t>Handle</t>
        </is>
      </c>
      <c r="B1" s="13" t="inlineStr">
        <is>
          <t>Cost ($)</t>
        </is>
      </c>
      <c r="C1" s="13" t="inlineStr">
        <is>
          <t>Net revenue ($)</t>
        </is>
      </c>
      <c r="D1" s="13" t="inlineStr">
        <is>
          <t>Gross profit ($)</t>
        </is>
      </c>
      <c r="E1" s="13" t="inlineStr">
        <is>
          <t>Profit ROI</t>
        </is>
      </c>
      <c r="F1" s="13" t="inlineStr">
        <is>
          <t>ROAS</t>
        </is>
      </c>
      <c r="G1" s="13" t="inlineStr">
        <is>
          <t>Orders</t>
        </is>
      </c>
      <c r="H1" s="13" t="inlineStr">
        <is>
          <t>Posts</t>
        </is>
      </c>
      <c r="I1" s="13" t="inlineStr">
        <is>
          <t>Views</t>
        </is>
      </c>
      <c r="J1" s="13" t="inlineStr">
        <is>
          <t>CPM ($)</t>
        </is>
      </c>
      <c r="K1" s="13" t="inlineStr">
        <is>
          <t>Engagements</t>
        </is>
      </c>
      <c r="L1" s="13" t="inlineStr">
        <is>
          <t>CPE ($)</t>
        </is>
      </c>
      <c r="M1" s="13" t="inlineStr">
        <is>
          <t>Cost per order ($)</t>
        </is>
      </c>
    </row>
    <row r="2">
      <c r="A2">
        <f>IF(Creators!A2="","",Creators!A2)</f>
        <v/>
      </c>
      <c r="B2" s="12">
        <f>IF($A2="","",SUMIF(Costs!$A:$A,$A2,Costs!$F:$F))</f>
        <v/>
      </c>
      <c r="C2" s="12">
        <f>IF($A2="","",SUMIF('Codes &amp; links'!$A:$A,$A2,'Codes &amp; links'!$J:$J))</f>
        <v/>
      </c>
      <c r="D2" s="12">
        <f>IF($A2="","",C2*'Read me'!$B$11)</f>
        <v/>
      </c>
      <c r="E2" s="10">
        <f>IF(OR($A2="",N(B2)=0),"",(D2-B2)/B2)</f>
        <v/>
      </c>
      <c r="F2" s="11">
        <f>IF(OR($A2="",N(B2)=0),"",C2/B2)</f>
        <v/>
      </c>
      <c r="G2">
        <f>IF($A2="","",SUMIF('Codes &amp; links'!$A:$A,$A2,'Codes &amp; links'!$F:$F))</f>
        <v/>
      </c>
      <c r="H2">
        <f>IF($A2="","",COUNTIF(Posts!$B:$B,$A2))</f>
        <v/>
      </c>
      <c r="I2">
        <f>IF($A2="","",SUMIF(Posts!$B:$B,$A2,Posts!$F:$F))</f>
        <v/>
      </c>
      <c r="J2" s="12">
        <f>IF(OR($A2="",N(I2)=0),"",B2/I2*1000)</f>
        <v/>
      </c>
      <c r="K2">
        <f>IF($A2="","",SUMIF(Posts!$B:$B,$A2,Posts!$L:$L))</f>
        <v/>
      </c>
      <c r="L2" s="12">
        <f>IF(OR($A2="",N(K2)=0),"",B2/K2)</f>
        <v/>
      </c>
      <c r="M2" s="12">
        <f>IF(OR($A2="",N(G2)=0),"",B2/G2)</f>
        <v/>
      </c>
    </row>
    <row r="3">
      <c r="A3">
        <f>IF(Creators!A3="","",Creators!A3)</f>
        <v/>
      </c>
      <c r="B3" s="12">
        <f>IF($A3="","",SUMIF(Costs!$A:$A,$A3,Costs!$F:$F))</f>
        <v/>
      </c>
      <c r="C3" s="12">
        <f>IF($A3="","",SUMIF('Codes &amp; links'!$A:$A,$A3,'Codes &amp; links'!$J:$J))</f>
        <v/>
      </c>
      <c r="D3" s="12">
        <f>IF($A3="","",C3*'Read me'!$B$11)</f>
        <v/>
      </c>
      <c r="E3" s="10">
        <f>IF(OR($A3="",N(B3)=0),"",(D3-B3)/B3)</f>
        <v/>
      </c>
      <c r="F3" s="11">
        <f>IF(OR($A3="",N(B3)=0),"",C3/B3)</f>
        <v/>
      </c>
      <c r="G3">
        <f>IF($A3="","",SUMIF('Codes &amp; links'!$A:$A,$A3,'Codes &amp; links'!$F:$F))</f>
        <v/>
      </c>
      <c r="H3">
        <f>IF($A3="","",COUNTIF(Posts!$B:$B,$A3))</f>
        <v/>
      </c>
      <c r="I3">
        <f>IF($A3="","",SUMIF(Posts!$B:$B,$A3,Posts!$F:$F))</f>
        <v/>
      </c>
      <c r="J3" s="12">
        <f>IF(OR($A3="",N(I3)=0),"",B3/I3*1000)</f>
        <v/>
      </c>
      <c r="K3">
        <f>IF($A3="","",SUMIF(Posts!$B:$B,$A3,Posts!$L:$L))</f>
        <v/>
      </c>
      <c r="L3" s="12">
        <f>IF(OR($A3="",N(K3)=0),"",B3/K3)</f>
        <v/>
      </c>
      <c r="M3" s="12">
        <f>IF(OR($A3="",N(G3)=0),"",B3/G3)</f>
        <v/>
      </c>
    </row>
    <row r="4">
      <c r="A4">
        <f>IF(Creators!A4="","",Creators!A4)</f>
        <v/>
      </c>
      <c r="B4" s="12">
        <f>IF($A4="","",SUMIF(Costs!$A:$A,$A4,Costs!$F:$F))</f>
        <v/>
      </c>
      <c r="C4" s="12">
        <f>IF($A4="","",SUMIF('Codes &amp; links'!$A:$A,$A4,'Codes &amp; links'!$J:$J))</f>
        <v/>
      </c>
      <c r="D4" s="12">
        <f>IF($A4="","",C4*'Read me'!$B$11)</f>
        <v/>
      </c>
      <c r="E4" s="10">
        <f>IF(OR($A4="",N(B4)=0),"",(D4-B4)/B4)</f>
        <v/>
      </c>
      <c r="F4" s="11">
        <f>IF(OR($A4="",N(B4)=0),"",C4/B4)</f>
        <v/>
      </c>
      <c r="G4">
        <f>IF($A4="","",SUMIF('Codes &amp; links'!$A:$A,$A4,'Codes &amp; links'!$F:$F))</f>
        <v/>
      </c>
      <c r="H4">
        <f>IF($A4="","",COUNTIF(Posts!$B:$B,$A4))</f>
        <v/>
      </c>
      <c r="I4">
        <f>IF($A4="","",SUMIF(Posts!$B:$B,$A4,Posts!$F:$F))</f>
        <v/>
      </c>
      <c r="J4" s="12">
        <f>IF(OR($A4="",N(I4)=0),"",B4/I4*1000)</f>
        <v/>
      </c>
      <c r="K4">
        <f>IF($A4="","",SUMIF(Posts!$B:$B,$A4,Posts!$L:$L))</f>
        <v/>
      </c>
      <c r="L4" s="12">
        <f>IF(OR($A4="",N(K4)=0),"",B4/K4)</f>
        <v/>
      </c>
      <c r="M4" s="12">
        <f>IF(OR($A4="",N(G4)=0),"",B4/G4)</f>
        <v/>
      </c>
    </row>
    <row r="5">
      <c r="A5">
        <f>IF(Creators!A5="","",Creators!A5)</f>
        <v/>
      </c>
      <c r="B5" s="12">
        <f>IF($A5="","",SUMIF(Costs!$A:$A,$A5,Costs!$F:$F))</f>
        <v/>
      </c>
      <c r="C5" s="12">
        <f>IF($A5="","",SUMIF('Codes &amp; links'!$A:$A,$A5,'Codes &amp; links'!$J:$J))</f>
        <v/>
      </c>
      <c r="D5" s="12">
        <f>IF($A5="","",C5*'Read me'!$B$11)</f>
        <v/>
      </c>
      <c r="E5" s="10">
        <f>IF(OR($A5="",N(B5)=0),"",(D5-B5)/B5)</f>
        <v/>
      </c>
      <c r="F5" s="11">
        <f>IF(OR($A5="",N(B5)=0),"",C5/B5)</f>
        <v/>
      </c>
      <c r="G5">
        <f>IF($A5="","",SUMIF('Codes &amp; links'!$A:$A,$A5,'Codes &amp; links'!$F:$F))</f>
        <v/>
      </c>
      <c r="H5">
        <f>IF($A5="","",COUNTIF(Posts!$B:$B,$A5))</f>
        <v/>
      </c>
      <c r="I5">
        <f>IF($A5="","",SUMIF(Posts!$B:$B,$A5,Posts!$F:$F))</f>
        <v/>
      </c>
      <c r="J5" s="12">
        <f>IF(OR($A5="",N(I5)=0),"",B5/I5*1000)</f>
        <v/>
      </c>
      <c r="K5">
        <f>IF($A5="","",SUMIF(Posts!$B:$B,$A5,Posts!$L:$L))</f>
        <v/>
      </c>
      <c r="L5" s="12">
        <f>IF(OR($A5="",N(K5)=0),"",B5/K5)</f>
        <v/>
      </c>
      <c r="M5" s="12">
        <f>IF(OR($A5="",N(G5)=0),"",B5/G5)</f>
        <v/>
      </c>
    </row>
    <row r="6">
      <c r="A6">
        <f>IF(Creators!A6="","",Creators!A6)</f>
        <v/>
      </c>
      <c r="B6" s="12">
        <f>IF($A6="","",SUMIF(Costs!$A:$A,$A6,Costs!$F:$F))</f>
        <v/>
      </c>
      <c r="C6" s="12">
        <f>IF($A6="","",SUMIF('Codes &amp; links'!$A:$A,$A6,'Codes &amp; links'!$J:$J))</f>
        <v/>
      </c>
      <c r="D6" s="12">
        <f>IF($A6="","",C6*'Read me'!$B$11)</f>
        <v/>
      </c>
      <c r="E6" s="10">
        <f>IF(OR($A6="",N(B6)=0),"",(D6-B6)/B6)</f>
        <v/>
      </c>
      <c r="F6" s="11">
        <f>IF(OR($A6="",N(B6)=0),"",C6/B6)</f>
        <v/>
      </c>
      <c r="G6">
        <f>IF($A6="","",SUMIF('Codes &amp; links'!$A:$A,$A6,'Codes &amp; links'!$F:$F))</f>
        <v/>
      </c>
      <c r="H6">
        <f>IF($A6="","",COUNTIF(Posts!$B:$B,$A6))</f>
        <v/>
      </c>
      <c r="I6">
        <f>IF($A6="","",SUMIF(Posts!$B:$B,$A6,Posts!$F:$F))</f>
        <v/>
      </c>
      <c r="J6" s="12">
        <f>IF(OR($A6="",N(I6)=0),"",B6/I6*1000)</f>
        <v/>
      </c>
      <c r="K6">
        <f>IF($A6="","",SUMIF(Posts!$B:$B,$A6,Posts!$L:$L))</f>
        <v/>
      </c>
      <c r="L6" s="12">
        <f>IF(OR($A6="",N(K6)=0),"",B6/K6)</f>
        <v/>
      </c>
      <c r="M6" s="12">
        <f>IF(OR($A6="",N(G6)=0),"",B6/G6)</f>
        <v/>
      </c>
    </row>
    <row r="7">
      <c r="A7">
        <f>IF(Creators!A7="","",Creators!A7)</f>
        <v/>
      </c>
      <c r="B7" s="12">
        <f>IF($A7="","",SUMIF(Costs!$A:$A,$A7,Costs!$F:$F))</f>
        <v/>
      </c>
      <c r="C7" s="12">
        <f>IF($A7="","",SUMIF('Codes &amp; links'!$A:$A,$A7,'Codes &amp; links'!$J:$J))</f>
        <v/>
      </c>
      <c r="D7" s="12">
        <f>IF($A7="","",C7*'Read me'!$B$11)</f>
        <v/>
      </c>
      <c r="E7" s="10">
        <f>IF(OR($A7="",N(B7)=0),"",(D7-B7)/B7)</f>
        <v/>
      </c>
      <c r="F7" s="11">
        <f>IF(OR($A7="",N(B7)=0),"",C7/B7)</f>
        <v/>
      </c>
      <c r="G7">
        <f>IF($A7="","",SUMIF('Codes &amp; links'!$A:$A,$A7,'Codes &amp; links'!$F:$F))</f>
        <v/>
      </c>
      <c r="H7">
        <f>IF($A7="","",COUNTIF(Posts!$B:$B,$A7))</f>
        <v/>
      </c>
      <c r="I7">
        <f>IF($A7="","",SUMIF(Posts!$B:$B,$A7,Posts!$F:$F))</f>
        <v/>
      </c>
      <c r="J7" s="12">
        <f>IF(OR($A7="",N(I7)=0),"",B7/I7*1000)</f>
        <v/>
      </c>
      <c r="K7">
        <f>IF($A7="","",SUMIF(Posts!$B:$B,$A7,Posts!$L:$L))</f>
        <v/>
      </c>
      <c r="L7" s="12">
        <f>IF(OR($A7="",N(K7)=0),"",B7/K7)</f>
        <v/>
      </c>
      <c r="M7" s="12">
        <f>IF(OR($A7="",N(G7)=0),"",B7/G7)</f>
        <v/>
      </c>
    </row>
    <row r="8">
      <c r="A8">
        <f>IF(Creators!A8="","",Creators!A8)</f>
        <v/>
      </c>
      <c r="B8" s="12">
        <f>IF($A8="","",SUMIF(Costs!$A:$A,$A8,Costs!$F:$F))</f>
        <v/>
      </c>
      <c r="C8" s="12">
        <f>IF($A8="","",SUMIF('Codes &amp; links'!$A:$A,$A8,'Codes &amp; links'!$J:$J))</f>
        <v/>
      </c>
      <c r="D8" s="12">
        <f>IF($A8="","",C8*'Read me'!$B$11)</f>
        <v/>
      </c>
      <c r="E8" s="10">
        <f>IF(OR($A8="",N(B8)=0),"",(D8-B8)/B8)</f>
        <v/>
      </c>
      <c r="F8" s="11">
        <f>IF(OR($A8="",N(B8)=0),"",C8/B8)</f>
        <v/>
      </c>
      <c r="G8">
        <f>IF($A8="","",SUMIF('Codes &amp; links'!$A:$A,$A8,'Codes &amp; links'!$F:$F))</f>
        <v/>
      </c>
      <c r="H8">
        <f>IF($A8="","",COUNTIF(Posts!$B:$B,$A8))</f>
        <v/>
      </c>
      <c r="I8">
        <f>IF($A8="","",SUMIF(Posts!$B:$B,$A8,Posts!$F:$F))</f>
        <v/>
      </c>
      <c r="J8" s="12">
        <f>IF(OR($A8="",N(I8)=0),"",B8/I8*1000)</f>
        <v/>
      </c>
      <c r="K8">
        <f>IF($A8="","",SUMIF(Posts!$B:$B,$A8,Posts!$L:$L))</f>
        <v/>
      </c>
      <c r="L8" s="12">
        <f>IF(OR($A8="",N(K8)=0),"",B8/K8)</f>
        <v/>
      </c>
      <c r="M8" s="12">
        <f>IF(OR($A8="",N(G8)=0),"",B8/G8)</f>
        <v/>
      </c>
    </row>
    <row r="9">
      <c r="A9">
        <f>IF(Creators!A9="","",Creators!A9)</f>
        <v/>
      </c>
      <c r="B9" s="12">
        <f>IF($A9="","",SUMIF(Costs!$A:$A,$A9,Costs!$F:$F))</f>
        <v/>
      </c>
      <c r="C9" s="12">
        <f>IF($A9="","",SUMIF('Codes &amp; links'!$A:$A,$A9,'Codes &amp; links'!$J:$J))</f>
        <v/>
      </c>
      <c r="D9" s="12">
        <f>IF($A9="","",C9*'Read me'!$B$11)</f>
        <v/>
      </c>
      <c r="E9" s="10">
        <f>IF(OR($A9="",N(B9)=0),"",(D9-B9)/B9)</f>
        <v/>
      </c>
      <c r="F9" s="11">
        <f>IF(OR($A9="",N(B9)=0),"",C9/B9)</f>
        <v/>
      </c>
      <c r="G9">
        <f>IF($A9="","",SUMIF('Codes &amp; links'!$A:$A,$A9,'Codes &amp; links'!$F:$F))</f>
        <v/>
      </c>
      <c r="H9">
        <f>IF($A9="","",COUNTIF(Posts!$B:$B,$A9))</f>
        <v/>
      </c>
      <c r="I9">
        <f>IF($A9="","",SUMIF(Posts!$B:$B,$A9,Posts!$F:$F))</f>
        <v/>
      </c>
      <c r="J9" s="12">
        <f>IF(OR($A9="",N(I9)=0),"",B9/I9*1000)</f>
        <v/>
      </c>
      <c r="K9">
        <f>IF($A9="","",SUMIF(Posts!$B:$B,$A9,Posts!$L:$L))</f>
        <v/>
      </c>
      <c r="L9" s="12">
        <f>IF(OR($A9="",N(K9)=0),"",B9/K9)</f>
        <v/>
      </c>
      <c r="M9" s="12">
        <f>IF(OR($A9="",N(G9)=0),"",B9/G9)</f>
        <v/>
      </c>
    </row>
    <row r="10">
      <c r="A10">
        <f>IF(Creators!A10="","",Creators!A10)</f>
        <v/>
      </c>
      <c r="B10" s="12">
        <f>IF($A10="","",SUMIF(Costs!$A:$A,$A10,Costs!$F:$F))</f>
        <v/>
      </c>
      <c r="C10" s="12">
        <f>IF($A10="","",SUMIF('Codes &amp; links'!$A:$A,$A10,'Codes &amp; links'!$J:$J))</f>
        <v/>
      </c>
      <c r="D10" s="12">
        <f>IF($A10="","",C10*'Read me'!$B$11)</f>
        <v/>
      </c>
      <c r="E10" s="10">
        <f>IF(OR($A10="",N(B10)=0),"",(D10-B10)/B10)</f>
        <v/>
      </c>
      <c r="F10" s="11">
        <f>IF(OR($A10="",N(B10)=0),"",C10/B10)</f>
        <v/>
      </c>
      <c r="G10">
        <f>IF($A10="","",SUMIF('Codes &amp; links'!$A:$A,$A10,'Codes &amp; links'!$F:$F))</f>
        <v/>
      </c>
      <c r="H10">
        <f>IF($A10="","",COUNTIF(Posts!$B:$B,$A10))</f>
        <v/>
      </c>
      <c r="I10">
        <f>IF($A10="","",SUMIF(Posts!$B:$B,$A10,Posts!$F:$F))</f>
        <v/>
      </c>
      <c r="J10" s="12">
        <f>IF(OR($A10="",N(I10)=0),"",B10/I10*1000)</f>
        <v/>
      </c>
      <c r="K10">
        <f>IF($A10="","",SUMIF(Posts!$B:$B,$A10,Posts!$L:$L))</f>
        <v/>
      </c>
      <c r="L10" s="12">
        <f>IF(OR($A10="",N(K10)=0),"",B10/K10)</f>
        <v/>
      </c>
      <c r="M10" s="12">
        <f>IF(OR($A10="",N(G10)=0),"",B10/G10)</f>
        <v/>
      </c>
    </row>
    <row r="11">
      <c r="A11">
        <f>IF(Creators!A11="","",Creators!A11)</f>
        <v/>
      </c>
      <c r="B11" s="12">
        <f>IF($A11="","",SUMIF(Costs!$A:$A,$A11,Costs!$F:$F))</f>
        <v/>
      </c>
      <c r="C11" s="12">
        <f>IF($A11="","",SUMIF('Codes &amp; links'!$A:$A,$A11,'Codes &amp; links'!$J:$J))</f>
        <v/>
      </c>
      <c r="D11" s="12">
        <f>IF($A11="","",C11*'Read me'!$B$11)</f>
        <v/>
      </c>
      <c r="E11" s="10">
        <f>IF(OR($A11="",N(B11)=0),"",(D11-B11)/B11)</f>
        <v/>
      </c>
      <c r="F11" s="11">
        <f>IF(OR($A11="",N(B11)=0),"",C11/B11)</f>
        <v/>
      </c>
      <c r="G11">
        <f>IF($A11="","",SUMIF('Codes &amp; links'!$A:$A,$A11,'Codes &amp; links'!$F:$F))</f>
        <v/>
      </c>
      <c r="H11">
        <f>IF($A11="","",COUNTIF(Posts!$B:$B,$A11))</f>
        <v/>
      </c>
      <c r="I11">
        <f>IF($A11="","",SUMIF(Posts!$B:$B,$A11,Posts!$F:$F))</f>
        <v/>
      </c>
      <c r="J11" s="12">
        <f>IF(OR($A11="",N(I11)=0),"",B11/I11*1000)</f>
        <v/>
      </c>
      <c r="K11">
        <f>IF($A11="","",SUMIF(Posts!$B:$B,$A11,Posts!$L:$L))</f>
        <v/>
      </c>
      <c r="L11" s="12">
        <f>IF(OR($A11="",N(K11)=0),"",B11/K11)</f>
        <v/>
      </c>
      <c r="M11" s="12">
        <f>IF(OR($A11="",N(G11)=0),"",B11/G11)</f>
        <v/>
      </c>
    </row>
    <row r="12">
      <c r="A12">
        <f>IF(Creators!A12="","",Creators!A12)</f>
        <v/>
      </c>
      <c r="B12" s="12">
        <f>IF($A12="","",SUMIF(Costs!$A:$A,$A12,Costs!$F:$F))</f>
        <v/>
      </c>
      <c r="C12" s="12">
        <f>IF($A12="","",SUMIF('Codes &amp; links'!$A:$A,$A12,'Codes &amp; links'!$J:$J))</f>
        <v/>
      </c>
      <c r="D12" s="12">
        <f>IF($A12="","",C12*'Read me'!$B$11)</f>
        <v/>
      </c>
      <c r="E12" s="10">
        <f>IF(OR($A12="",N(B12)=0),"",(D12-B12)/B12)</f>
        <v/>
      </c>
      <c r="F12" s="11">
        <f>IF(OR($A12="",N(B12)=0),"",C12/B12)</f>
        <v/>
      </c>
      <c r="G12">
        <f>IF($A12="","",SUMIF('Codes &amp; links'!$A:$A,$A12,'Codes &amp; links'!$F:$F))</f>
        <v/>
      </c>
      <c r="H12">
        <f>IF($A12="","",COUNTIF(Posts!$B:$B,$A12))</f>
        <v/>
      </c>
      <c r="I12">
        <f>IF($A12="","",SUMIF(Posts!$B:$B,$A12,Posts!$F:$F))</f>
        <v/>
      </c>
      <c r="J12" s="12">
        <f>IF(OR($A12="",N(I12)=0),"",B12/I12*1000)</f>
        <v/>
      </c>
      <c r="K12">
        <f>IF($A12="","",SUMIF(Posts!$B:$B,$A12,Posts!$L:$L))</f>
        <v/>
      </c>
      <c r="L12" s="12">
        <f>IF(OR($A12="",N(K12)=0),"",B12/K12)</f>
        <v/>
      </c>
      <c r="M12" s="12">
        <f>IF(OR($A12="",N(G12)=0),"",B12/G12)</f>
        <v/>
      </c>
    </row>
    <row r="13">
      <c r="A13">
        <f>IF(Creators!A13="","",Creators!A13)</f>
        <v/>
      </c>
      <c r="B13" s="12">
        <f>IF($A13="","",SUMIF(Costs!$A:$A,$A13,Costs!$F:$F))</f>
        <v/>
      </c>
      <c r="C13" s="12">
        <f>IF($A13="","",SUMIF('Codes &amp; links'!$A:$A,$A13,'Codes &amp; links'!$J:$J))</f>
        <v/>
      </c>
      <c r="D13" s="12">
        <f>IF($A13="","",C13*'Read me'!$B$11)</f>
        <v/>
      </c>
      <c r="E13" s="10">
        <f>IF(OR($A13="",N(B13)=0),"",(D13-B13)/B13)</f>
        <v/>
      </c>
      <c r="F13" s="11">
        <f>IF(OR($A13="",N(B13)=0),"",C13/B13)</f>
        <v/>
      </c>
      <c r="G13">
        <f>IF($A13="","",SUMIF('Codes &amp; links'!$A:$A,$A13,'Codes &amp; links'!$F:$F))</f>
        <v/>
      </c>
      <c r="H13">
        <f>IF($A13="","",COUNTIF(Posts!$B:$B,$A13))</f>
        <v/>
      </c>
      <c r="I13">
        <f>IF($A13="","",SUMIF(Posts!$B:$B,$A13,Posts!$F:$F))</f>
        <v/>
      </c>
      <c r="J13" s="12">
        <f>IF(OR($A13="",N(I13)=0),"",B13/I13*1000)</f>
        <v/>
      </c>
      <c r="K13">
        <f>IF($A13="","",SUMIF(Posts!$B:$B,$A13,Posts!$L:$L))</f>
        <v/>
      </c>
      <c r="L13" s="12">
        <f>IF(OR($A13="",N(K13)=0),"",B13/K13)</f>
        <v/>
      </c>
      <c r="M13" s="12">
        <f>IF(OR($A13="",N(G13)=0),"",B13/G13)</f>
        <v/>
      </c>
    </row>
    <row r="14">
      <c r="A14">
        <f>IF(Creators!A14="","",Creators!A14)</f>
        <v/>
      </c>
      <c r="B14" s="12">
        <f>IF($A14="","",SUMIF(Costs!$A:$A,$A14,Costs!$F:$F))</f>
        <v/>
      </c>
      <c r="C14" s="12">
        <f>IF($A14="","",SUMIF('Codes &amp; links'!$A:$A,$A14,'Codes &amp; links'!$J:$J))</f>
        <v/>
      </c>
      <c r="D14" s="12">
        <f>IF($A14="","",C14*'Read me'!$B$11)</f>
        <v/>
      </c>
      <c r="E14" s="10">
        <f>IF(OR($A14="",N(B14)=0),"",(D14-B14)/B14)</f>
        <v/>
      </c>
      <c r="F14" s="11">
        <f>IF(OR($A14="",N(B14)=0),"",C14/B14)</f>
        <v/>
      </c>
      <c r="G14">
        <f>IF($A14="","",SUMIF('Codes &amp; links'!$A:$A,$A14,'Codes &amp; links'!$F:$F))</f>
        <v/>
      </c>
      <c r="H14">
        <f>IF($A14="","",COUNTIF(Posts!$B:$B,$A14))</f>
        <v/>
      </c>
      <c r="I14">
        <f>IF($A14="","",SUMIF(Posts!$B:$B,$A14,Posts!$F:$F))</f>
        <v/>
      </c>
      <c r="J14" s="12">
        <f>IF(OR($A14="",N(I14)=0),"",B14/I14*1000)</f>
        <v/>
      </c>
      <c r="K14">
        <f>IF($A14="","",SUMIF(Posts!$B:$B,$A14,Posts!$L:$L))</f>
        <v/>
      </c>
      <c r="L14" s="12">
        <f>IF(OR($A14="",N(K14)=0),"",B14/K14)</f>
        <v/>
      </c>
      <c r="M14" s="12">
        <f>IF(OR($A14="",N(G14)=0),"",B14/G14)</f>
        <v/>
      </c>
    </row>
    <row r="15">
      <c r="A15">
        <f>IF(Creators!A15="","",Creators!A15)</f>
        <v/>
      </c>
      <c r="B15" s="12">
        <f>IF($A15="","",SUMIF(Costs!$A:$A,$A15,Costs!$F:$F))</f>
        <v/>
      </c>
      <c r="C15" s="12">
        <f>IF($A15="","",SUMIF('Codes &amp; links'!$A:$A,$A15,'Codes &amp; links'!$J:$J))</f>
        <v/>
      </c>
      <c r="D15" s="12">
        <f>IF($A15="","",C15*'Read me'!$B$11)</f>
        <v/>
      </c>
      <c r="E15" s="10">
        <f>IF(OR($A15="",N(B15)=0),"",(D15-B15)/B15)</f>
        <v/>
      </c>
      <c r="F15" s="11">
        <f>IF(OR($A15="",N(B15)=0),"",C15/B15)</f>
        <v/>
      </c>
      <c r="G15">
        <f>IF($A15="","",SUMIF('Codes &amp; links'!$A:$A,$A15,'Codes &amp; links'!$F:$F))</f>
        <v/>
      </c>
      <c r="H15">
        <f>IF($A15="","",COUNTIF(Posts!$B:$B,$A15))</f>
        <v/>
      </c>
      <c r="I15">
        <f>IF($A15="","",SUMIF(Posts!$B:$B,$A15,Posts!$F:$F))</f>
        <v/>
      </c>
      <c r="J15" s="12">
        <f>IF(OR($A15="",N(I15)=0),"",B15/I15*1000)</f>
        <v/>
      </c>
      <c r="K15">
        <f>IF($A15="","",SUMIF(Posts!$B:$B,$A15,Posts!$L:$L))</f>
        <v/>
      </c>
      <c r="L15" s="12">
        <f>IF(OR($A15="",N(K15)=0),"",B15/K15)</f>
        <v/>
      </c>
      <c r="M15" s="12">
        <f>IF(OR($A15="",N(G15)=0),"",B15/G15)</f>
        <v/>
      </c>
    </row>
    <row r="16">
      <c r="A16">
        <f>IF(Creators!A16="","",Creators!A16)</f>
        <v/>
      </c>
      <c r="B16" s="12">
        <f>IF($A16="","",SUMIF(Costs!$A:$A,$A16,Costs!$F:$F))</f>
        <v/>
      </c>
      <c r="C16" s="12">
        <f>IF($A16="","",SUMIF('Codes &amp; links'!$A:$A,$A16,'Codes &amp; links'!$J:$J))</f>
        <v/>
      </c>
      <c r="D16" s="12">
        <f>IF($A16="","",C16*'Read me'!$B$11)</f>
        <v/>
      </c>
      <c r="E16" s="10">
        <f>IF(OR($A16="",N(B16)=0),"",(D16-B16)/B16)</f>
        <v/>
      </c>
      <c r="F16" s="11">
        <f>IF(OR($A16="",N(B16)=0),"",C16/B16)</f>
        <v/>
      </c>
      <c r="G16">
        <f>IF($A16="","",SUMIF('Codes &amp; links'!$A:$A,$A16,'Codes &amp; links'!$F:$F))</f>
        <v/>
      </c>
      <c r="H16">
        <f>IF($A16="","",COUNTIF(Posts!$B:$B,$A16))</f>
        <v/>
      </c>
      <c r="I16">
        <f>IF($A16="","",SUMIF(Posts!$B:$B,$A16,Posts!$F:$F))</f>
        <v/>
      </c>
      <c r="J16" s="12">
        <f>IF(OR($A16="",N(I16)=0),"",B16/I16*1000)</f>
        <v/>
      </c>
      <c r="K16">
        <f>IF($A16="","",SUMIF(Posts!$B:$B,$A16,Posts!$L:$L))</f>
        <v/>
      </c>
      <c r="L16" s="12">
        <f>IF(OR($A16="",N(K16)=0),"",B16/K16)</f>
        <v/>
      </c>
      <c r="M16" s="12">
        <f>IF(OR($A16="",N(G16)=0),"",B16/G16)</f>
        <v/>
      </c>
    </row>
    <row r="17">
      <c r="A17">
        <f>IF(Creators!A17="","",Creators!A17)</f>
        <v/>
      </c>
      <c r="B17" s="12">
        <f>IF($A17="","",SUMIF(Costs!$A:$A,$A17,Costs!$F:$F))</f>
        <v/>
      </c>
      <c r="C17" s="12">
        <f>IF($A17="","",SUMIF('Codes &amp; links'!$A:$A,$A17,'Codes &amp; links'!$J:$J))</f>
        <v/>
      </c>
      <c r="D17" s="12">
        <f>IF($A17="","",C17*'Read me'!$B$11)</f>
        <v/>
      </c>
      <c r="E17" s="10">
        <f>IF(OR($A17="",N(B17)=0),"",(D17-B17)/B17)</f>
        <v/>
      </c>
      <c r="F17" s="11">
        <f>IF(OR($A17="",N(B17)=0),"",C17/B17)</f>
        <v/>
      </c>
      <c r="G17">
        <f>IF($A17="","",SUMIF('Codes &amp; links'!$A:$A,$A17,'Codes &amp; links'!$F:$F))</f>
        <v/>
      </c>
      <c r="H17">
        <f>IF($A17="","",COUNTIF(Posts!$B:$B,$A17))</f>
        <v/>
      </c>
      <c r="I17">
        <f>IF($A17="","",SUMIF(Posts!$B:$B,$A17,Posts!$F:$F))</f>
        <v/>
      </c>
      <c r="J17" s="12">
        <f>IF(OR($A17="",N(I17)=0),"",B17/I17*1000)</f>
        <v/>
      </c>
      <c r="K17">
        <f>IF($A17="","",SUMIF(Posts!$B:$B,$A17,Posts!$L:$L))</f>
        <v/>
      </c>
      <c r="L17" s="12">
        <f>IF(OR($A17="",N(K17)=0),"",B17/K17)</f>
        <v/>
      </c>
      <c r="M17" s="12">
        <f>IF(OR($A17="",N(G17)=0),"",B17/G17)</f>
        <v/>
      </c>
    </row>
    <row r="18">
      <c r="A18">
        <f>IF(Creators!A18="","",Creators!A18)</f>
        <v/>
      </c>
      <c r="B18" s="12">
        <f>IF($A18="","",SUMIF(Costs!$A:$A,$A18,Costs!$F:$F))</f>
        <v/>
      </c>
      <c r="C18" s="12">
        <f>IF($A18="","",SUMIF('Codes &amp; links'!$A:$A,$A18,'Codes &amp; links'!$J:$J))</f>
        <v/>
      </c>
      <c r="D18" s="12">
        <f>IF($A18="","",C18*'Read me'!$B$11)</f>
        <v/>
      </c>
      <c r="E18" s="10">
        <f>IF(OR($A18="",N(B18)=0),"",(D18-B18)/B18)</f>
        <v/>
      </c>
      <c r="F18" s="11">
        <f>IF(OR($A18="",N(B18)=0),"",C18/B18)</f>
        <v/>
      </c>
      <c r="G18">
        <f>IF($A18="","",SUMIF('Codes &amp; links'!$A:$A,$A18,'Codes &amp; links'!$F:$F))</f>
        <v/>
      </c>
      <c r="H18">
        <f>IF($A18="","",COUNTIF(Posts!$B:$B,$A18))</f>
        <v/>
      </c>
      <c r="I18">
        <f>IF($A18="","",SUMIF(Posts!$B:$B,$A18,Posts!$F:$F))</f>
        <v/>
      </c>
      <c r="J18" s="12">
        <f>IF(OR($A18="",N(I18)=0),"",B18/I18*1000)</f>
        <v/>
      </c>
      <c r="K18">
        <f>IF($A18="","",SUMIF(Posts!$B:$B,$A18,Posts!$L:$L))</f>
        <v/>
      </c>
      <c r="L18" s="12">
        <f>IF(OR($A18="",N(K18)=0),"",B18/K18)</f>
        <v/>
      </c>
      <c r="M18" s="12">
        <f>IF(OR($A18="",N(G18)=0),"",B18/G18)</f>
        <v/>
      </c>
    </row>
    <row r="19">
      <c r="A19">
        <f>IF(Creators!A19="","",Creators!A19)</f>
        <v/>
      </c>
      <c r="B19" s="12">
        <f>IF($A19="","",SUMIF(Costs!$A:$A,$A19,Costs!$F:$F))</f>
        <v/>
      </c>
      <c r="C19" s="12">
        <f>IF($A19="","",SUMIF('Codes &amp; links'!$A:$A,$A19,'Codes &amp; links'!$J:$J))</f>
        <v/>
      </c>
      <c r="D19" s="12">
        <f>IF($A19="","",C19*'Read me'!$B$11)</f>
        <v/>
      </c>
      <c r="E19" s="10">
        <f>IF(OR($A19="",N(B19)=0),"",(D19-B19)/B19)</f>
        <v/>
      </c>
      <c r="F19" s="11">
        <f>IF(OR($A19="",N(B19)=0),"",C19/B19)</f>
        <v/>
      </c>
      <c r="G19">
        <f>IF($A19="","",SUMIF('Codes &amp; links'!$A:$A,$A19,'Codes &amp; links'!$F:$F))</f>
        <v/>
      </c>
      <c r="H19">
        <f>IF($A19="","",COUNTIF(Posts!$B:$B,$A19))</f>
        <v/>
      </c>
      <c r="I19">
        <f>IF($A19="","",SUMIF(Posts!$B:$B,$A19,Posts!$F:$F))</f>
        <v/>
      </c>
      <c r="J19" s="12">
        <f>IF(OR($A19="",N(I19)=0),"",B19/I19*1000)</f>
        <v/>
      </c>
      <c r="K19">
        <f>IF($A19="","",SUMIF(Posts!$B:$B,$A19,Posts!$L:$L))</f>
        <v/>
      </c>
      <c r="L19" s="12">
        <f>IF(OR($A19="",N(K19)=0),"",B19/K19)</f>
        <v/>
      </c>
      <c r="M19" s="12">
        <f>IF(OR($A19="",N(G19)=0),"",B19/G19)</f>
        <v/>
      </c>
    </row>
    <row r="20">
      <c r="A20">
        <f>IF(Creators!A20="","",Creators!A20)</f>
        <v/>
      </c>
      <c r="B20" s="12">
        <f>IF($A20="","",SUMIF(Costs!$A:$A,$A20,Costs!$F:$F))</f>
        <v/>
      </c>
      <c r="C20" s="12">
        <f>IF($A20="","",SUMIF('Codes &amp; links'!$A:$A,$A20,'Codes &amp; links'!$J:$J))</f>
        <v/>
      </c>
      <c r="D20" s="12">
        <f>IF($A20="","",C20*'Read me'!$B$11)</f>
        <v/>
      </c>
      <c r="E20" s="10">
        <f>IF(OR($A20="",N(B20)=0),"",(D20-B20)/B20)</f>
        <v/>
      </c>
      <c r="F20" s="11">
        <f>IF(OR($A20="",N(B20)=0),"",C20/B20)</f>
        <v/>
      </c>
      <c r="G20">
        <f>IF($A20="","",SUMIF('Codes &amp; links'!$A:$A,$A20,'Codes &amp; links'!$F:$F))</f>
        <v/>
      </c>
      <c r="H20">
        <f>IF($A20="","",COUNTIF(Posts!$B:$B,$A20))</f>
        <v/>
      </c>
      <c r="I20">
        <f>IF($A20="","",SUMIF(Posts!$B:$B,$A20,Posts!$F:$F))</f>
        <v/>
      </c>
      <c r="J20" s="12">
        <f>IF(OR($A20="",N(I20)=0),"",B20/I20*1000)</f>
        <v/>
      </c>
      <c r="K20">
        <f>IF($A20="","",SUMIF(Posts!$B:$B,$A20,Posts!$L:$L))</f>
        <v/>
      </c>
      <c r="L20" s="12">
        <f>IF(OR($A20="",N(K20)=0),"",B20/K20)</f>
        <v/>
      </c>
      <c r="M20" s="12">
        <f>IF(OR($A20="",N(G20)=0),"",B20/G20)</f>
        <v/>
      </c>
    </row>
    <row r="21">
      <c r="A21">
        <f>IF(Creators!A21="","",Creators!A21)</f>
        <v/>
      </c>
      <c r="B21" s="12">
        <f>IF($A21="","",SUMIF(Costs!$A:$A,$A21,Costs!$F:$F))</f>
        <v/>
      </c>
      <c r="C21" s="12">
        <f>IF($A21="","",SUMIF('Codes &amp; links'!$A:$A,$A21,'Codes &amp; links'!$J:$J))</f>
        <v/>
      </c>
      <c r="D21" s="12">
        <f>IF($A21="","",C21*'Read me'!$B$11)</f>
        <v/>
      </c>
      <c r="E21" s="10">
        <f>IF(OR($A21="",N(B21)=0),"",(D21-B21)/B21)</f>
        <v/>
      </c>
      <c r="F21" s="11">
        <f>IF(OR($A21="",N(B21)=0),"",C21/B21)</f>
        <v/>
      </c>
      <c r="G21">
        <f>IF($A21="","",SUMIF('Codes &amp; links'!$A:$A,$A21,'Codes &amp; links'!$F:$F))</f>
        <v/>
      </c>
      <c r="H21">
        <f>IF($A21="","",COUNTIF(Posts!$B:$B,$A21))</f>
        <v/>
      </c>
      <c r="I21">
        <f>IF($A21="","",SUMIF(Posts!$B:$B,$A21,Posts!$F:$F))</f>
        <v/>
      </c>
      <c r="J21" s="12">
        <f>IF(OR($A21="",N(I21)=0),"",B21/I21*1000)</f>
        <v/>
      </c>
      <c r="K21">
        <f>IF($A21="","",SUMIF(Posts!$B:$B,$A21,Posts!$L:$L))</f>
        <v/>
      </c>
      <c r="L21" s="12">
        <f>IF(OR($A21="",N(K21)=0),"",B21/K21)</f>
        <v/>
      </c>
      <c r="M21" s="12">
        <f>IF(OR($A21="",N(G21)=0),"",B21/G21)</f>
        <v/>
      </c>
    </row>
    <row r="22">
      <c r="A22">
        <f>IF(Creators!A22="","",Creators!A22)</f>
        <v/>
      </c>
      <c r="B22" s="12">
        <f>IF($A22="","",SUMIF(Costs!$A:$A,$A22,Costs!$F:$F))</f>
        <v/>
      </c>
      <c r="C22" s="12">
        <f>IF($A22="","",SUMIF('Codes &amp; links'!$A:$A,$A22,'Codes &amp; links'!$J:$J))</f>
        <v/>
      </c>
      <c r="D22" s="12">
        <f>IF($A22="","",C22*'Read me'!$B$11)</f>
        <v/>
      </c>
      <c r="E22" s="10">
        <f>IF(OR($A22="",N(B22)=0),"",(D22-B22)/B22)</f>
        <v/>
      </c>
      <c r="F22" s="11">
        <f>IF(OR($A22="",N(B22)=0),"",C22/B22)</f>
        <v/>
      </c>
      <c r="G22">
        <f>IF($A22="","",SUMIF('Codes &amp; links'!$A:$A,$A22,'Codes &amp; links'!$F:$F))</f>
        <v/>
      </c>
      <c r="H22">
        <f>IF($A22="","",COUNTIF(Posts!$B:$B,$A22))</f>
        <v/>
      </c>
      <c r="I22">
        <f>IF($A22="","",SUMIF(Posts!$B:$B,$A22,Posts!$F:$F))</f>
        <v/>
      </c>
      <c r="J22" s="12">
        <f>IF(OR($A22="",N(I22)=0),"",B22/I22*1000)</f>
        <v/>
      </c>
      <c r="K22">
        <f>IF($A22="","",SUMIF(Posts!$B:$B,$A22,Posts!$L:$L))</f>
        <v/>
      </c>
      <c r="L22" s="12">
        <f>IF(OR($A22="",N(K22)=0),"",B22/K22)</f>
        <v/>
      </c>
      <c r="M22" s="12">
        <f>IF(OR($A22="",N(G22)=0),"",B22/G22)</f>
        <v/>
      </c>
    </row>
    <row r="23">
      <c r="A23">
        <f>IF(Creators!A23="","",Creators!A23)</f>
        <v/>
      </c>
      <c r="B23" s="12">
        <f>IF($A23="","",SUMIF(Costs!$A:$A,$A23,Costs!$F:$F))</f>
        <v/>
      </c>
      <c r="C23" s="12">
        <f>IF($A23="","",SUMIF('Codes &amp; links'!$A:$A,$A23,'Codes &amp; links'!$J:$J))</f>
        <v/>
      </c>
      <c r="D23" s="12">
        <f>IF($A23="","",C23*'Read me'!$B$11)</f>
        <v/>
      </c>
      <c r="E23" s="10">
        <f>IF(OR($A23="",N(B23)=0),"",(D23-B23)/B23)</f>
        <v/>
      </c>
      <c r="F23" s="11">
        <f>IF(OR($A23="",N(B23)=0),"",C23/B23)</f>
        <v/>
      </c>
      <c r="G23">
        <f>IF($A23="","",SUMIF('Codes &amp; links'!$A:$A,$A23,'Codes &amp; links'!$F:$F))</f>
        <v/>
      </c>
      <c r="H23">
        <f>IF($A23="","",COUNTIF(Posts!$B:$B,$A23))</f>
        <v/>
      </c>
      <c r="I23">
        <f>IF($A23="","",SUMIF(Posts!$B:$B,$A23,Posts!$F:$F))</f>
        <v/>
      </c>
      <c r="J23" s="12">
        <f>IF(OR($A23="",N(I23)=0),"",B23/I23*1000)</f>
        <v/>
      </c>
      <c r="K23">
        <f>IF($A23="","",SUMIF(Posts!$B:$B,$A23,Posts!$L:$L))</f>
        <v/>
      </c>
      <c r="L23" s="12">
        <f>IF(OR($A23="",N(K23)=0),"",B23/K23)</f>
        <v/>
      </c>
      <c r="M23" s="12">
        <f>IF(OR($A23="",N(G23)=0),"",B23/G23)</f>
        <v/>
      </c>
    </row>
    <row r="24">
      <c r="A24">
        <f>IF(Creators!A24="","",Creators!A24)</f>
        <v/>
      </c>
      <c r="B24" s="12">
        <f>IF($A24="","",SUMIF(Costs!$A:$A,$A24,Costs!$F:$F))</f>
        <v/>
      </c>
      <c r="C24" s="12">
        <f>IF($A24="","",SUMIF('Codes &amp; links'!$A:$A,$A24,'Codes &amp; links'!$J:$J))</f>
        <v/>
      </c>
      <c r="D24" s="12">
        <f>IF($A24="","",C24*'Read me'!$B$11)</f>
        <v/>
      </c>
      <c r="E24" s="10">
        <f>IF(OR($A24="",N(B24)=0),"",(D24-B24)/B24)</f>
        <v/>
      </c>
      <c r="F24" s="11">
        <f>IF(OR($A24="",N(B24)=0),"",C24/B24)</f>
        <v/>
      </c>
      <c r="G24">
        <f>IF($A24="","",SUMIF('Codes &amp; links'!$A:$A,$A24,'Codes &amp; links'!$F:$F))</f>
        <v/>
      </c>
      <c r="H24">
        <f>IF($A24="","",COUNTIF(Posts!$B:$B,$A24))</f>
        <v/>
      </c>
      <c r="I24">
        <f>IF($A24="","",SUMIF(Posts!$B:$B,$A24,Posts!$F:$F))</f>
        <v/>
      </c>
      <c r="J24" s="12">
        <f>IF(OR($A24="",N(I24)=0),"",B24/I24*1000)</f>
        <v/>
      </c>
      <c r="K24">
        <f>IF($A24="","",SUMIF(Posts!$B:$B,$A24,Posts!$L:$L))</f>
        <v/>
      </c>
      <c r="L24" s="12">
        <f>IF(OR($A24="",N(K24)=0),"",B24/K24)</f>
        <v/>
      </c>
      <c r="M24" s="12">
        <f>IF(OR($A24="",N(G24)=0),"",B24/G24)</f>
        <v/>
      </c>
    </row>
    <row r="25">
      <c r="A25">
        <f>IF(Creators!A25="","",Creators!A25)</f>
        <v/>
      </c>
      <c r="B25" s="12">
        <f>IF($A25="","",SUMIF(Costs!$A:$A,$A25,Costs!$F:$F))</f>
        <v/>
      </c>
      <c r="C25" s="12">
        <f>IF($A25="","",SUMIF('Codes &amp; links'!$A:$A,$A25,'Codes &amp; links'!$J:$J))</f>
        <v/>
      </c>
      <c r="D25" s="12">
        <f>IF($A25="","",C25*'Read me'!$B$11)</f>
        <v/>
      </c>
      <c r="E25" s="10">
        <f>IF(OR($A25="",N(B25)=0),"",(D25-B25)/B25)</f>
        <v/>
      </c>
      <c r="F25" s="11">
        <f>IF(OR($A25="",N(B25)=0),"",C25/B25)</f>
        <v/>
      </c>
      <c r="G25">
        <f>IF($A25="","",SUMIF('Codes &amp; links'!$A:$A,$A25,'Codes &amp; links'!$F:$F))</f>
        <v/>
      </c>
      <c r="H25">
        <f>IF($A25="","",COUNTIF(Posts!$B:$B,$A25))</f>
        <v/>
      </c>
      <c r="I25">
        <f>IF($A25="","",SUMIF(Posts!$B:$B,$A25,Posts!$F:$F))</f>
        <v/>
      </c>
      <c r="J25" s="12">
        <f>IF(OR($A25="",N(I25)=0),"",B25/I25*1000)</f>
        <v/>
      </c>
      <c r="K25">
        <f>IF($A25="","",SUMIF(Posts!$B:$B,$A25,Posts!$L:$L))</f>
        <v/>
      </c>
      <c r="L25" s="12">
        <f>IF(OR($A25="",N(K25)=0),"",B25/K25)</f>
        <v/>
      </c>
      <c r="M25" s="12">
        <f>IF(OR($A25="",N(G25)=0),"",B25/G25)</f>
        <v/>
      </c>
    </row>
    <row r="26">
      <c r="A26">
        <f>IF(Creators!A26="","",Creators!A26)</f>
        <v/>
      </c>
      <c r="B26" s="12">
        <f>IF($A26="","",SUMIF(Costs!$A:$A,$A26,Costs!$F:$F))</f>
        <v/>
      </c>
      <c r="C26" s="12">
        <f>IF($A26="","",SUMIF('Codes &amp; links'!$A:$A,$A26,'Codes &amp; links'!$J:$J))</f>
        <v/>
      </c>
      <c r="D26" s="12">
        <f>IF($A26="","",C26*'Read me'!$B$11)</f>
        <v/>
      </c>
      <c r="E26" s="10">
        <f>IF(OR($A26="",N(B26)=0),"",(D26-B26)/B26)</f>
        <v/>
      </c>
      <c r="F26" s="11">
        <f>IF(OR($A26="",N(B26)=0),"",C26/B26)</f>
        <v/>
      </c>
      <c r="G26">
        <f>IF($A26="","",SUMIF('Codes &amp; links'!$A:$A,$A26,'Codes &amp; links'!$F:$F))</f>
        <v/>
      </c>
      <c r="H26">
        <f>IF($A26="","",COUNTIF(Posts!$B:$B,$A26))</f>
        <v/>
      </c>
      <c r="I26">
        <f>IF($A26="","",SUMIF(Posts!$B:$B,$A26,Posts!$F:$F))</f>
        <v/>
      </c>
      <c r="J26" s="12">
        <f>IF(OR($A26="",N(I26)=0),"",B26/I26*1000)</f>
        <v/>
      </c>
      <c r="K26">
        <f>IF($A26="","",SUMIF(Posts!$B:$B,$A26,Posts!$L:$L))</f>
        <v/>
      </c>
      <c r="L26" s="12">
        <f>IF(OR($A26="",N(K26)=0),"",B26/K26)</f>
        <v/>
      </c>
      <c r="M26" s="12">
        <f>IF(OR($A26="",N(G26)=0),"",B26/G26)</f>
        <v/>
      </c>
    </row>
    <row r="27">
      <c r="A27">
        <f>IF(Creators!A27="","",Creators!A27)</f>
        <v/>
      </c>
      <c r="B27" s="12">
        <f>IF($A27="","",SUMIF(Costs!$A:$A,$A27,Costs!$F:$F))</f>
        <v/>
      </c>
      <c r="C27" s="12">
        <f>IF($A27="","",SUMIF('Codes &amp; links'!$A:$A,$A27,'Codes &amp; links'!$J:$J))</f>
        <v/>
      </c>
      <c r="D27" s="12">
        <f>IF($A27="","",C27*'Read me'!$B$11)</f>
        <v/>
      </c>
      <c r="E27" s="10">
        <f>IF(OR($A27="",N(B27)=0),"",(D27-B27)/B27)</f>
        <v/>
      </c>
      <c r="F27" s="11">
        <f>IF(OR($A27="",N(B27)=0),"",C27/B27)</f>
        <v/>
      </c>
      <c r="G27">
        <f>IF($A27="","",SUMIF('Codes &amp; links'!$A:$A,$A27,'Codes &amp; links'!$F:$F))</f>
        <v/>
      </c>
      <c r="H27">
        <f>IF($A27="","",COUNTIF(Posts!$B:$B,$A27))</f>
        <v/>
      </c>
      <c r="I27">
        <f>IF($A27="","",SUMIF(Posts!$B:$B,$A27,Posts!$F:$F))</f>
        <v/>
      </c>
      <c r="J27" s="12">
        <f>IF(OR($A27="",N(I27)=0),"",B27/I27*1000)</f>
        <v/>
      </c>
      <c r="K27">
        <f>IF($A27="","",SUMIF(Posts!$B:$B,$A27,Posts!$L:$L))</f>
        <v/>
      </c>
      <c r="L27" s="12">
        <f>IF(OR($A27="",N(K27)=0),"",B27/K27)</f>
        <v/>
      </c>
      <c r="M27" s="12">
        <f>IF(OR($A27="",N(G27)=0),"",B27/G27)</f>
        <v/>
      </c>
    </row>
    <row r="28">
      <c r="A28">
        <f>IF(Creators!A28="","",Creators!A28)</f>
        <v/>
      </c>
      <c r="B28" s="12">
        <f>IF($A28="","",SUMIF(Costs!$A:$A,$A28,Costs!$F:$F))</f>
        <v/>
      </c>
      <c r="C28" s="12">
        <f>IF($A28="","",SUMIF('Codes &amp; links'!$A:$A,$A28,'Codes &amp; links'!$J:$J))</f>
        <v/>
      </c>
      <c r="D28" s="12">
        <f>IF($A28="","",C28*'Read me'!$B$11)</f>
        <v/>
      </c>
      <c r="E28" s="10">
        <f>IF(OR($A28="",N(B28)=0),"",(D28-B28)/B28)</f>
        <v/>
      </c>
      <c r="F28" s="11">
        <f>IF(OR($A28="",N(B28)=0),"",C28/B28)</f>
        <v/>
      </c>
      <c r="G28">
        <f>IF($A28="","",SUMIF('Codes &amp; links'!$A:$A,$A28,'Codes &amp; links'!$F:$F))</f>
        <v/>
      </c>
      <c r="H28">
        <f>IF($A28="","",COUNTIF(Posts!$B:$B,$A28))</f>
        <v/>
      </c>
      <c r="I28">
        <f>IF($A28="","",SUMIF(Posts!$B:$B,$A28,Posts!$F:$F))</f>
        <v/>
      </c>
      <c r="J28" s="12">
        <f>IF(OR($A28="",N(I28)=0),"",B28/I28*1000)</f>
        <v/>
      </c>
      <c r="K28">
        <f>IF($A28="","",SUMIF(Posts!$B:$B,$A28,Posts!$L:$L))</f>
        <v/>
      </c>
      <c r="L28" s="12">
        <f>IF(OR($A28="",N(K28)=0),"",B28/K28)</f>
        <v/>
      </c>
      <c r="M28" s="12">
        <f>IF(OR($A28="",N(G28)=0),"",B28/G28)</f>
        <v/>
      </c>
    </row>
    <row r="29">
      <c r="A29">
        <f>IF(Creators!A29="","",Creators!A29)</f>
        <v/>
      </c>
      <c r="B29" s="12">
        <f>IF($A29="","",SUMIF(Costs!$A:$A,$A29,Costs!$F:$F))</f>
        <v/>
      </c>
      <c r="C29" s="12">
        <f>IF($A29="","",SUMIF('Codes &amp; links'!$A:$A,$A29,'Codes &amp; links'!$J:$J))</f>
        <v/>
      </c>
      <c r="D29" s="12">
        <f>IF($A29="","",C29*'Read me'!$B$11)</f>
        <v/>
      </c>
      <c r="E29" s="10">
        <f>IF(OR($A29="",N(B29)=0),"",(D29-B29)/B29)</f>
        <v/>
      </c>
      <c r="F29" s="11">
        <f>IF(OR($A29="",N(B29)=0),"",C29/B29)</f>
        <v/>
      </c>
      <c r="G29">
        <f>IF($A29="","",SUMIF('Codes &amp; links'!$A:$A,$A29,'Codes &amp; links'!$F:$F))</f>
        <v/>
      </c>
      <c r="H29">
        <f>IF($A29="","",COUNTIF(Posts!$B:$B,$A29))</f>
        <v/>
      </c>
      <c r="I29">
        <f>IF($A29="","",SUMIF(Posts!$B:$B,$A29,Posts!$F:$F))</f>
        <v/>
      </c>
      <c r="J29" s="12">
        <f>IF(OR($A29="",N(I29)=0),"",B29/I29*1000)</f>
        <v/>
      </c>
      <c r="K29">
        <f>IF($A29="","",SUMIF(Posts!$B:$B,$A29,Posts!$L:$L))</f>
        <v/>
      </c>
      <c r="L29" s="12">
        <f>IF(OR($A29="",N(K29)=0),"",B29/K29)</f>
        <v/>
      </c>
      <c r="M29" s="12">
        <f>IF(OR($A29="",N(G29)=0),"",B29/G29)</f>
        <v/>
      </c>
    </row>
    <row r="30">
      <c r="A30">
        <f>IF(Creators!A30="","",Creators!A30)</f>
        <v/>
      </c>
      <c r="B30" s="12">
        <f>IF($A30="","",SUMIF(Costs!$A:$A,$A30,Costs!$F:$F))</f>
        <v/>
      </c>
      <c r="C30" s="12">
        <f>IF($A30="","",SUMIF('Codes &amp; links'!$A:$A,$A30,'Codes &amp; links'!$J:$J))</f>
        <v/>
      </c>
      <c r="D30" s="12">
        <f>IF($A30="","",C30*'Read me'!$B$11)</f>
        <v/>
      </c>
      <c r="E30" s="10">
        <f>IF(OR($A30="",N(B30)=0),"",(D30-B30)/B30)</f>
        <v/>
      </c>
      <c r="F30" s="11">
        <f>IF(OR($A30="",N(B30)=0),"",C30/B30)</f>
        <v/>
      </c>
      <c r="G30">
        <f>IF($A30="","",SUMIF('Codes &amp; links'!$A:$A,$A30,'Codes &amp; links'!$F:$F))</f>
        <v/>
      </c>
      <c r="H30">
        <f>IF($A30="","",COUNTIF(Posts!$B:$B,$A30))</f>
        <v/>
      </c>
      <c r="I30">
        <f>IF($A30="","",SUMIF(Posts!$B:$B,$A30,Posts!$F:$F))</f>
        <v/>
      </c>
      <c r="J30" s="12">
        <f>IF(OR($A30="",N(I30)=0),"",B30/I30*1000)</f>
        <v/>
      </c>
      <c r="K30">
        <f>IF($A30="","",SUMIF(Posts!$B:$B,$A30,Posts!$L:$L))</f>
        <v/>
      </c>
      <c r="L30" s="12">
        <f>IF(OR($A30="",N(K30)=0),"",B30/K30)</f>
        <v/>
      </c>
      <c r="M30" s="12">
        <f>IF(OR($A30="",N(G30)=0),"",B30/G30)</f>
        <v/>
      </c>
    </row>
    <row r="31">
      <c r="A31">
        <f>IF(Creators!A31="","",Creators!A31)</f>
        <v/>
      </c>
      <c r="B31" s="12">
        <f>IF($A31="","",SUMIF(Costs!$A:$A,$A31,Costs!$F:$F))</f>
        <v/>
      </c>
      <c r="C31" s="12">
        <f>IF($A31="","",SUMIF('Codes &amp; links'!$A:$A,$A31,'Codes &amp; links'!$J:$J))</f>
        <v/>
      </c>
      <c r="D31" s="12">
        <f>IF($A31="","",C31*'Read me'!$B$11)</f>
        <v/>
      </c>
      <c r="E31" s="10">
        <f>IF(OR($A31="",N(B31)=0),"",(D31-B31)/B31)</f>
        <v/>
      </c>
      <c r="F31" s="11">
        <f>IF(OR($A31="",N(B31)=0),"",C31/B31)</f>
        <v/>
      </c>
      <c r="G31">
        <f>IF($A31="","",SUMIF('Codes &amp; links'!$A:$A,$A31,'Codes &amp; links'!$F:$F))</f>
        <v/>
      </c>
      <c r="H31">
        <f>IF($A31="","",COUNTIF(Posts!$B:$B,$A31))</f>
        <v/>
      </c>
      <c r="I31">
        <f>IF($A31="","",SUMIF(Posts!$B:$B,$A31,Posts!$F:$F))</f>
        <v/>
      </c>
      <c r="J31" s="12">
        <f>IF(OR($A31="",N(I31)=0),"",B31/I31*1000)</f>
        <v/>
      </c>
      <c r="K31">
        <f>IF($A31="","",SUMIF(Posts!$B:$B,$A31,Posts!$L:$L))</f>
        <v/>
      </c>
      <c r="L31" s="12">
        <f>IF(OR($A31="",N(K31)=0),"",B31/K31)</f>
        <v/>
      </c>
      <c r="M31" s="12">
        <f>IF(OR($A31="",N(G31)=0),"",B31/G31)</f>
        <v/>
      </c>
    </row>
    <row r="32">
      <c r="A32">
        <f>IF(Creators!A32="","",Creators!A32)</f>
        <v/>
      </c>
      <c r="B32" s="12">
        <f>IF($A32="","",SUMIF(Costs!$A:$A,$A32,Costs!$F:$F))</f>
        <v/>
      </c>
      <c r="C32" s="12">
        <f>IF($A32="","",SUMIF('Codes &amp; links'!$A:$A,$A32,'Codes &amp; links'!$J:$J))</f>
        <v/>
      </c>
      <c r="D32" s="12">
        <f>IF($A32="","",C32*'Read me'!$B$11)</f>
        <v/>
      </c>
      <c r="E32" s="10">
        <f>IF(OR($A32="",N(B32)=0),"",(D32-B32)/B32)</f>
        <v/>
      </c>
      <c r="F32" s="11">
        <f>IF(OR($A32="",N(B32)=0),"",C32/B32)</f>
        <v/>
      </c>
      <c r="G32">
        <f>IF($A32="","",SUMIF('Codes &amp; links'!$A:$A,$A32,'Codes &amp; links'!$F:$F))</f>
        <v/>
      </c>
      <c r="H32">
        <f>IF($A32="","",COUNTIF(Posts!$B:$B,$A32))</f>
        <v/>
      </c>
      <c r="I32">
        <f>IF($A32="","",SUMIF(Posts!$B:$B,$A32,Posts!$F:$F))</f>
        <v/>
      </c>
      <c r="J32" s="12">
        <f>IF(OR($A32="",N(I32)=0),"",B32/I32*1000)</f>
        <v/>
      </c>
      <c r="K32">
        <f>IF($A32="","",SUMIF(Posts!$B:$B,$A32,Posts!$L:$L))</f>
        <v/>
      </c>
      <c r="L32" s="12">
        <f>IF(OR($A32="",N(K32)=0),"",B32/K32)</f>
        <v/>
      </c>
      <c r="M32" s="12">
        <f>IF(OR($A32="",N(G32)=0),"",B32/G32)</f>
        <v/>
      </c>
    </row>
    <row r="33">
      <c r="A33">
        <f>IF(Creators!A33="","",Creators!A33)</f>
        <v/>
      </c>
      <c r="B33" s="12">
        <f>IF($A33="","",SUMIF(Costs!$A:$A,$A33,Costs!$F:$F))</f>
        <v/>
      </c>
      <c r="C33" s="12">
        <f>IF($A33="","",SUMIF('Codes &amp; links'!$A:$A,$A33,'Codes &amp; links'!$J:$J))</f>
        <v/>
      </c>
      <c r="D33" s="12">
        <f>IF($A33="","",C33*'Read me'!$B$11)</f>
        <v/>
      </c>
      <c r="E33" s="10">
        <f>IF(OR($A33="",N(B33)=0),"",(D33-B33)/B33)</f>
        <v/>
      </c>
      <c r="F33" s="11">
        <f>IF(OR($A33="",N(B33)=0),"",C33/B33)</f>
        <v/>
      </c>
      <c r="G33">
        <f>IF($A33="","",SUMIF('Codes &amp; links'!$A:$A,$A33,'Codes &amp; links'!$F:$F))</f>
        <v/>
      </c>
      <c r="H33">
        <f>IF($A33="","",COUNTIF(Posts!$B:$B,$A33))</f>
        <v/>
      </c>
      <c r="I33">
        <f>IF($A33="","",SUMIF(Posts!$B:$B,$A33,Posts!$F:$F))</f>
        <v/>
      </c>
      <c r="J33" s="12">
        <f>IF(OR($A33="",N(I33)=0),"",B33/I33*1000)</f>
        <v/>
      </c>
      <c r="K33">
        <f>IF($A33="","",SUMIF(Posts!$B:$B,$A33,Posts!$L:$L))</f>
        <v/>
      </c>
      <c r="L33" s="12">
        <f>IF(OR($A33="",N(K33)=0),"",B33/K33)</f>
        <v/>
      </c>
      <c r="M33" s="12">
        <f>IF(OR($A33="",N(G33)=0),"",B33/G33)</f>
        <v/>
      </c>
    </row>
    <row r="34">
      <c r="A34">
        <f>IF(Creators!A34="","",Creators!A34)</f>
        <v/>
      </c>
      <c r="B34" s="12">
        <f>IF($A34="","",SUMIF(Costs!$A:$A,$A34,Costs!$F:$F))</f>
        <v/>
      </c>
      <c r="C34" s="12">
        <f>IF($A34="","",SUMIF('Codes &amp; links'!$A:$A,$A34,'Codes &amp; links'!$J:$J))</f>
        <v/>
      </c>
      <c r="D34" s="12">
        <f>IF($A34="","",C34*'Read me'!$B$11)</f>
        <v/>
      </c>
      <c r="E34" s="10">
        <f>IF(OR($A34="",N(B34)=0),"",(D34-B34)/B34)</f>
        <v/>
      </c>
      <c r="F34" s="11">
        <f>IF(OR($A34="",N(B34)=0),"",C34/B34)</f>
        <v/>
      </c>
      <c r="G34">
        <f>IF($A34="","",SUMIF('Codes &amp; links'!$A:$A,$A34,'Codes &amp; links'!$F:$F))</f>
        <v/>
      </c>
      <c r="H34">
        <f>IF($A34="","",COUNTIF(Posts!$B:$B,$A34))</f>
        <v/>
      </c>
      <c r="I34">
        <f>IF($A34="","",SUMIF(Posts!$B:$B,$A34,Posts!$F:$F))</f>
        <v/>
      </c>
      <c r="J34" s="12">
        <f>IF(OR($A34="",N(I34)=0),"",B34/I34*1000)</f>
        <v/>
      </c>
      <c r="K34">
        <f>IF($A34="","",SUMIF(Posts!$B:$B,$A34,Posts!$L:$L))</f>
        <v/>
      </c>
      <c r="L34" s="12">
        <f>IF(OR($A34="",N(K34)=0),"",B34/K34)</f>
        <v/>
      </c>
      <c r="M34" s="12">
        <f>IF(OR($A34="",N(G34)=0),"",B34/G34)</f>
        <v/>
      </c>
    </row>
    <row r="35">
      <c r="A35">
        <f>IF(Creators!A35="","",Creators!A35)</f>
        <v/>
      </c>
      <c r="B35" s="12">
        <f>IF($A35="","",SUMIF(Costs!$A:$A,$A35,Costs!$F:$F))</f>
        <v/>
      </c>
      <c r="C35" s="12">
        <f>IF($A35="","",SUMIF('Codes &amp; links'!$A:$A,$A35,'Codes &amp; links'!$J:$J))</f>
        <v/>
      </c>
      <c r="D35" s="12">
        <f>IF($A35="","",C35*'Read me'!$B$11)</f>
        <v/>
      </c>
      <c r="E35" s="10">
        <f>IF(OR($A35="",N(B35)=0),"",(D35-B35)/B35)</f>
        <v/>
      </c>
      <c r="F35" s="11">
        <f>IF(OR($A35="",N(B35)=0),"",C35/B35)</f>
        <v/>
      </c>
      <c r="G35">
        <f>IF($A35="","",SUMIF('Codes &amp; links'!$A:$A,$A35,'Codes &amp; links'!$F:$F))</f>
        <v/>
      </c>
      <c r="H35">
        <f>IF($A35="","",COUNTIF(Posts!$B:$B,$A35))</f>
        <v/>
      </c>
      <c r="I35">
        <f>IF($A35="","",SUMIF(Posts!$B:$B,$A35,Posts!$F:$F))</f>
        <v/>
      </c>
      <c r="J35" s="12">
        <f>IF(OR($A35="",N(I35)=0),"",B35/I35*1000)</f>
        <v/>
      </c>
      <c r="K35">
        <f>IF($A35="","",SUMIF(Posts!$B:$B,$A35,Posts!$L:$L))</f>
        <v/>
      </c>
      <c r="L35" s="12">
        <f>IF(OR($A35="",N(K35)=0),"",B35/K35)</f>
        <v/>
      </c>
      <c r="M35" s="12">
        <f>IF(OR($A35="",N(G35)=0),"",B35/G35)</f>
        <v/>
      </c>
    </row>
    <row r="36">
      <c r="A36">
        <f>IF(Creators!A36="","",Creators!A36)</f>
        <v/>
      </c>
      <c r="B36" s="12">
        <f>IF($A36="","",SUMIF(Costs!$A:$A,$A36,Costs!$F:$F))</f>
        <v/>
      </c>
      <c r="C36" s="12">
        <f>IF($A36="","",SUMIF('Codes &amp; links'!$A:$A,$A36,'Codes &amp; links'!$J:$J))</f>
        <v/>
      </c>
      <c r="D36" s="12">
        <f>IF($A36="","",C36*'Read me'!$B$11)</f>
        <v/>
      </c>
      <c r="E36" s="10">
        <f>IF(OR($A36="",N(B36)=0),"",(D36-B36)/B36)</f>
        <v/>
      </c>
      <c r="F36" s="11">
        <f>IF(OR($A36="",N(B36)=0),"",C36/B36)</f>
        <v/>
      </c>
      <c r="G36">
        <f>IF($A36="","",SUMIF('Codes &amp; links'!$A:$A,$A36,'Codes &amp; links'!$F:$F))</f>
        <v/>
      </c>
      <c r="H36">
        <f>IF($A36="","",COUNTIF(Posts!$B:$B,$A36))</f>
        <v/>
      </c>
      <c r="I36">
        <f>IF($A36="","",SUMIF(Posts!$B:$B,$A36,Posts!$F:$F))</f>
        <v/>
      </c>
      <c r="J36" s="12">
        <f>IF(OR($A36="",N(I36)=0),"",B36/I36*1000)</f>
        <v/>
      </c>
      <c r="K36">
        <f>IF($A36="","",SUMIF(Posts!$B:$B,$A36,Posts!$L:$L))</f>
        <v/>
      </c>
      <c r="L36" s="12">
        <f>IF(OR($A36="",N(K36)=0),"",B36/K36)</f>
        <v/>
      </c>
      <c r="M36" s="12">
        <f>IF(OR($A36="",N(G36)=0),"",B36/G36)</f>
        <v/>
      </c>
    </row>
    <row r="37">
      <c r="A37">
        <f>IF(Creators!A37="","",Creators!A37)</f>
        <v/>
      </c>
      <c r="B37" s="12">
        <f>IF($A37="","",SUMIF(Costs!$A:$A,$A37,Costs!$F:$F))</f>
        <v/>
      </c>
      <c r="C37" s="12">
        <f>IF($A37="","",SUMIF('Codes &amp; links'!$A:$A,$A37,'Codes &amp; links'!$J:$J))</f>
        <v/>
      </c>
      <c r="D37" s="12">
        <f>IF($A37="","",C37*'Read me'!$B$11)</f>
        <v/>
      </c>
      <c r="E37" s="10">
        <f>IF(OR($A37="",N(B37)=0),"",(D37-B37)/B37)</f>
        <v/>
      </c>
      <c r="F37" s="11">
        <f>IF(OR($A37="",N(B37)=0),"",C37/B37)</f>
        <v/>
      </c>
      <c r="G37">
        <f>IF($A37="","",SUMIF('Codes &amp; links'!$A:$A,$A37,'Codes &amp; links'!$F:$F))</f>
        <v/>
      </c>
      <c r="H37">
        <f>IF($A37="","",COUNTIF(Posts!$B:$B,$A37))</f>
        <v/>
      </c>
      <c r="I37">
        <f>IF($A37="","",SUMIF(Posts!$B:$B,$A37,Posts!$F:$F))</f>
        <v/>
      </c>
      <c r="J37" s="12">
        <f>IF(OR($A37="",N(I37)=0),"",B37/I37*1000)</f>
        <v/>
      </c>
      <c r="K37">
        <f>IF($A37="","",SUMIF(Posts!$B:$B,$A37,Posts!$L:$L))</f>
        <v/>
      </c>
      <c r="L37" s="12">
        <f>IF(OR($A37="",N(K37)=0),"",B37/K37)</f>
        <v/>
      </c>
      <c r="M37" s="12">
        <f>IF(OR($A37="",N(G37)=0),"",B37/G37)</f>
        <v/>
      </c>
    </row>
    <row r="38">
      <c r="A38">
        <f>IF(Creators!A38="","",Creators!A38)</f>
        <v/>
      </c>
      <c r="B38" s="12">
        <f>IF($A38="","",SUMIF(Costs!$A:$A,$A38,Costs!$F:$F))</f>
        <v/>
      </c>
      <c r="C38" s="12">
        <f>IF($A38="","",SUMIF('Codes &amp; links'!$A:$A,$A38,'Codes &amp; links'!$J:$J))</f>
        <v/>
      </c>
      <c r="D38" s="12">
        <f>IF($A38="","",C38*'Read me'!$B$11)</f>
        <v/>
      </c>
      <c r="E38" s="10">
        <f>IF(OR($A38="",N(B38)=0),"",(D38-B38)/B38)</f>
        <v/>
      </c>
      <c r="F38" s="11">
        <f>IF(OR($A38="",N(B38)=0),"",C38/B38)</f>
        <v/>
      </c>
      <c r="G38">
        <f>IF($A38="","",SUMIF('Codes &amp; links'!$A:$A,$A38,'Codes &amp; links'!$F:$F))</f>
        <v/>
      </c>
      <c r="H38">
        <f>IF($A38="","",COUNTIF(Posts!$B:$B,$A38))</f>
        <v/>
      </c>
      <c r="I38">
        <f>IF($A38="","",SUMIF(Posts!$B:$B,$A38,Posts!$F:$F))</f>
        <v/>
      </c>
      <c r="J38" s="12">
        <f>IF(OR($A38="",N(I38)=0),"",B38/I38*1000)</f>
        <v/>
      </c>
      <c r="K38">
        <f>IF($A38="","",SUMIF(Posts!$B:$B,$A38,Posts!$L:$L))</f>
        <v/>
      </c>
      <c r="L38" s="12">
        <f>IF(OR($A38="",N(K38)=0),"",B38/K38)</f>
        <v/>
      </c>
      <c r="M38" s="12">
        <f>IF(OR($A38="",N(G38)=0),"",B38/G38)</f>
        <v/>
      </c>
    </row>
    <row r="39">
      <c r="A39">
        <f>IF(Creators!A39="","",Creators!A39)</f>
        <v/>
      </c>
      <c r="B39" s="12">
        <f>IF($A39="","",SUMIF(Costs!$A:$A,$A39,Costs!$F:$F))</f>
        <v/>
      </c>
      <c r="C39" s="12">
        <f>IF($A39="","",SUMIF('Codes &amp; links'!$A:$A,$A39,'Codes &amp; links'!$J:$J))</f>
        <v/>
      </c>
      <c r="D39" s="12">
        <f>IF($A39="","",C39*'Read me'!$B$11)</f>
        <v/>
      </c>
      <c r="E39" s="10">
        <f>IF(OR($A39="",N(B39)=0),"",(D39-B39)/B39)</f>
        <v/>
      </c>
      <c r="F39" s="11">
        <f>IF(OR($A39="",N(B39)=0),"",C39/B39)</f>
        <v/>
      </c>
      <c r="G39">
        <f>IF($A39="","",SUMIF('Codes &amp; links'!$A:$A,$A39,'Codes &amp; links'!$F:$F))</f>
        <v/>
      </c>
      <c r="H39">
        <f>IF($A39="","",COUNTIF(Posts!$B:$B,$A39))</f>
        <v/>
      </c>
      <c r="I39">
        <f>IF($A39="","",SUMIF(Posts!$B:$B,$A39,Posts!$F:$F))</f>
        <v/>
      </c>
      <c r="J39" s="12">
        <f>IF(OR($A39="",N(I39)=0),"",B39/I39*1000)</f>
        <v/>
      </c>
      <c r="K39">
        <f>IF($A39="","",SUMIF(Posts!$B:$B,$A39,Posts!$L:$L))</f>
        <v/>
      </c>
      <c r="L39" s="12">
        <f>IF(OR($A39="",N(K39)=0),"",B39/K39)</f>
        <v/>
      </c>
      <c r="M39" s="12">
        <f>IF(OR($A39="",N(G39)=0),"",B39/G39)</f>
        <v/>
      </c>
    </row>
    <row r="40">
      <c r="A40">
        <f>IF(Creators!A40="","",Creators!A40)</f>
        <v/>
      </c>
      <c r="B40" s="12">
        <f>IF($A40="","",SUMIF(Costs!$A:$A,$A40,Costs!$F:$F))</f>
        <v/>
      </c>
      <c r="C40" s="12">
        <f>IF($A40="","",SUMIF('Codes &amp; links'!$A:$A,$A40,'Codes &amp; links'!$J:$J))</f>
        <v/>
      </c>
      <c r="D40" s="12">
        <f>IF($A40="","",C40*'Read me'!$B$11)</f>
        <v/>
      </c>
      <c r="E40" s="10">
        <f>IF(OR($A40="",N(B40)=0),"",(D40-B40)/B40)</f>
        <v/>
      </c>
      <c r="F40" s="11">
        <f>IF(OR($A40="",N(B40)=0),"",C40/B40)</f>
        <v/>
      </c>
      <c r="G40">
        <f>IF($A40="","",SUMIF('Codes &amp; links'!$A:$A,$A40,'Codes &amp; links'!$F:$F))</f>
        <v/>
      </c>
      <c r="H40">
        <f>IF($A40="","",COUNTIF(Posts!$B:$B,$A40))</f>
        <v/>
      </c>
      <c r="I40">
        <f>IF($A40="","",SUMIF(Posts!$B:$B,$A40,Posts!$F:$F))</f>
        <v/>
      </c>
      <c r="J40" s="12">
        <f>IF(OR($A40="",N(I40)=0),"",B40/I40*1000)</f>
        <v/>
      </c>
      <c r="K40">
        <f>IF($A40="","",SUMIF(Posts!$B:$B,$A40,Posts!$L:$L))</f>
        <v/>
      </c>
      <c r="L40" s="12">
        <f>IF(OR($A40="",N(K40)=0),"",B40/K40)</f>
        <v/>
      </c>
      <c r="M40" s="12">
        <f>IF(OR($A40="",N(G40)=0),"",B40/G40)</f>
        <v/>
      </c>
    </row>
    <row r="41">
      <c r="A41">
        <f>IF(Creators!A41="","",Creators!A41)</f>
        <v/>
      </c>
      <c r="B41" s="12">
        <f>IF($A41="","",SUMIF(Costs!$A:$A,$A41,Costs!$F:$F))</f>
        <v/>
      </c>
      <c r="C41" s="12">
        <f>IF($A41="","",SUMIF('Codes &amp; links'!$A:$A,$A41,'Codes &amp; links'!$J:$J))</f>
        <v/>
      </c>
      <c r="D41" s="12">
        <f>IF($A41="","",C41*'Read me'!$B$11)</f>
        <v/>
      </c>
      <c r="E41" s="10">
        <f>IF(OR($A41="",N(B41)=0),"",(D41-B41)/B41)</f>
        <v/>
      </c>
      <c r="F41" s="11">
        <f>IF(OR($A41="",N(B41)=0),"",C41/B41)</f>
        <v/>
      </c>
      <c r="G41">
        <f>IF($A41="","",SUMIF('Codes &amp; links'!$A:$A,$A41,'Codes &amp; links'!$F:$F))</f>
        <v/>
      </c>
      <c r="H41">
        <f>IF($A41="","",COUNTIF(Posts!$B:$B,$A41))</f>
        <v/>
      </c>
      <c r="I41">
        <f>IF($A41="","",SUMIF(Posts!$B:$B,$A41,Posts!$F:$F))</f>
        <v/>
      </c>
      <c r="J41" s="12">
        <f>IF(OR($A41="",N(I41)=0),"",B41/I41*1000)</f>
        <v/>
      </c>
      <c r="K41">
        <f>IF($A41="","",SUMIF(Posts!$B:$B,$A41,Posts!$L:$L))</f>
        <v/>
      </c>
      <c r="L41" s="12">
        <f>IF(OR($A41="",N(K41)=0),"",B41/K41)</f>
        <v/>
      </c>
      <c r="M41" s="12">
        <f>IF(OR($A41="",N(G41)=0),"",B41/G41)</f>
        <v/>
      </c>
    </row>
    <row r="42">
      <c r="A42">
        <f>IF(Creators!A42="","",Creators!A42)</f>
        <v/>
      </c>
      <c r="B42" s="12">
        <f>IF($A42="","",SUMIF(Costs!$A:$A,$A42,Costs!$F:$F))</f>
        <v/>
      </c>
      <c r="C42" s="12">
        <f>IF($A42="","",SUMIF('Codes &amp; links'!$A:$A,$A42,'Codes &amp; links'!$J:$J))</f>
        <v/>
      </c>
      <c r="D42" s="12">
        <f>IF($A42="","",C42*'Read me'!$B$11)</f>
        <v/>
      </c>
      <c r="E42" s="10">
        <f>IF(OR($A42="",N(B42)=0),"",(D42-B42)/B42)</f>
        <v/>
      </c>
      <c r="F42" s="11">
        <f>IF(OR($A42="",N(B42)=0),"",C42/B42)</f>
        <v/>
      </c>
      <c r="G42">
        <f>IF($A42="","",SUMIF('Codes &amp; links'!$A:$A,$A42,'Codes &amp; links'!$F:$F))</f>
        <v/>
      </c>
      <c r="H42">
        <f>IF($A42="","",COUNTIF(Posts!$B:$B,$A42))</f>
        <v/>
      </c>
      <c r="I42">
        <f>IF($A42="","",SUMIF(Posts!$B:$B,$A42,Posts!$F:$F))</f>
        <v/>
      </c>
      <c r="J42" s="12">
        <f>IF(OR($A42="",N(I42)=0),"",B42/I42*1000)</f>
        <v/>
      </c>
      <c r="K42">
        <f>IF($A42="","",SUMIF(Posts!$B:$B,$A42,Posts!$L:$L))</f>
        <v/>
      </c>
      <c r="L42" s="12">
        <f>IF(OR($A42="",N(K42)=0),"",B42/K42)</f>
        <v/>
      </c>
      <c r="M42" s="12">
        <f>IF(OR($A42="",N(G42)=0),"",B42/G42)</f>
        <v/>
      </c>
    </row>
    <row r="43">
      <c r="A43">
        <f>IF(Creators!A43="","",Creators!A43)</f>
        <v/>
      </c>
      <c r="B43" s="12">
        <f>IF($A43="","",SUMIF(Costs!$A:$A,$A43,Costs!$F:$F))</f>
        <v/>
      </c>
      <c r="C43" s="12">
        <f>IF($A43="","",SUMIF('Codes &amp; links'!$A:$A,$A43,'Codes &amp; links'!$J:$J))</f>
        <v/>
      </c>
      <c r="D43" s="12">
        <f>IF($A43="","",C43*'Read me'!$B$11)</f>
        <v/>
      </c>
      <c r="E43" s="10">
        <f>IF(OR($A43="",N(B43)=0),"",(D43-B43)/B43)</f>
        <v/>
      </c>
      <c r="F43" s="11">
        <f>IF(OR($A43="",N(B43)=0),"",C43/B43)</f>
        <v/>
      </c>
      <c r="G43">
        <f>IF($A43="","",SUMIF('Codes &amp; links'!$A:$A,$A43,'Codes &amp; links'!$F:$F))</f>
        <v/>
      </c>
      <c r="H43">
        <f>IF($A43="","",COUNTIF(Posts!$B:$B,$A43))</f>
        <v/>
      </c>
      <c r="I43">
        <f>IF($A43="","",SUMIF(Posts!$B:$B,$A43,Posts!$F:$F))</f>
        <v/>
      </c>
      <c r="J43" s="12">
        <f>IF(OR($A43="",N(I43)=0),"",B43/I43*1000)</f>
        <v/>
      </c>
      <c r="K43">
        <f>IF($A43="","",SUMIF(Posts!$B:$B,$A43,Posts!$L:$L))</f>
        <v/>
      </c>
      <c r="L43" s="12">
        <f>IF(OR($A43="",N(K43)=0),"",B43/K43)</f>
        <v/>
      </c>
      <c r="M43" s="12">
        <f>IF(OR($A43="",N(G43)=0),"",B43/G43)</f>
        <v/>
      </c>
    </row>
    <row r="44">
      <c r="A44">
        <f>IF(Creators!A44="","",Creators!A44)</f>
        <v/>
      </c>
      <c r="B44" s="12">
        <f>IF($A44="","",SUMIF(Costs!$A:$A,$A44,Costs!$F:$F))</f>
        <v/>
      </c>
      <c r="C44" s="12">
        <f>IF($A44="","",SUMIF('Codes &amp; links'!$A:$A,$A44,'Codes &amp; links'!$J:$J))</f>
        <v/>
      </c>
      <c r="D44" s="12">
        <f>IF($A44="","",C44*'Read me'!$B$11)</f>
        <v/>
      </c>
      <c r="E44" s="10">
        <f>IF(OR($A44="",N(B44)=0),"",(D44-B44)/B44)</f>
        <v/>
      </c>
      <c r="F44" s="11">
        <f>IF(OR($A44="",N(B44)=0),"",C44/B44)</f>
        <v/>
      </c>
      <c r="G44">
        <f>IF($A44="","",SUMIF('Codes &amp; links'!$A:$A,$A44,'Codes &amp; links'!$F:$F))</f>
        <v/>
      </c>
      <c r="H44">
        <f>IF($A44="","",COUNTIF(Posts!$B:$B,$A44))</f>
        <v/>
      </c>
      <c r="I44">
        <f>IF($A44="","",SUMIF(Posts!$B:$B,$A44,Posts!$F:$F))</f>
        <v/>
      </c>
      <c r="J44" s="12">
        <f>IF(OR($A44="",N(I44)=0),"",B44/I44*1000)</f>
        <v/>
      </c>
      <c r="K44">
        <f>IF($A44="","",SUMIF(Posts!$B:$B,$A44,Posts!$L:$L))</f>
        <v/>
      </c>
      <c r="L44" s="12">
        <f>IF(OR($A44="",N(K44)=0),"",B44/K44)</f>
        <v/>
      </c>
      <c r="M44" s="12">
        <f>IF(OR($A44="",N(G44)=0),"",B44/G44)</f>
        <v/>
      </c>
    </row>
    <row r="45">
      <c r="A45">
        <f>IF(Creators!A45="","",Creators!A45)</f>
        <v/>
      </c>
      <c r="B45" s="12">
        <f>IF($A45="","",SUMIF(Costs!$A:$A,$A45,Costs!$F:$F))</f>
        <v/>
      </c>
      <c r="C45" s="12">
        <f>IF($A45="","",SUMIF('Codes &amp; links'!$A:$A,$A45,'Codes &amp; links'!$J:$J))</f>
        <v/>
      </c>
      <c r="D45" s="12">
        <f>IF($A45="","",C45*'Read me'!$B$11)</f>
        <v/>
      </c>
      <c r="E45" s="10">
        <f>IF(OR($A45="",N(B45)=0),"",(D45-B45)/B45)</f>
        <v/>
      </c>
      <c r="F45" s="11">
        <f>IF(OR($A45="",N(B45)=0),"",C45/B45)</f>
        <v/>
      </c>
      <c r="G45">
        <f>IF($A45="","",SUMIF('Codes &amp; links'!$A:$A,$A45,'Codes &amp; links'!$F:$F))</f>
        <v/>
      </c>
      <c r="H45">
        <f>IF($A45="","",COUNTIF(Posts!$B:$B,$A45))</f>
        <v/>
      </c>
      <c r="I45">
        <f>IF($A45="","",SUMIF(Posts!$B:$B,$A45,Posts!$F:$F))</f>
        <v/>
      </c>
      <c r="J45" s="12">
        <f>IF(OR($A45="",N(I45)=0),"",B45/I45*1000)</f>
        <v/>
      </c>
      <c r="K45">
        <f>IF($A45="","",SUMIF(Posts!$B:$B,$A45,Posts!$L:$L))</f>
        <v/>
      </c>
      <c r="L45" s="12">
        <f>IF(OR($A45="",N(K45)=0),"",B45/K45)</f>
        <v/>
      </c>
      <c r="M45" s="12">
        <f>IF(OR($A45="",N(G45)=0),"",B45/G45)</f>
        <v/>
      </c>
    </row>
    <row r="46">
      <c r="A46">
        <f>IF(Creators!A46="","",Creators!A46)</f>
        <v/>
      </c>
      <c r="B46" s="12">
        <f>IF($A46="","",SUMIF(Costs!$A:$A,$A46,Costs!$F:$F))</f>
        <v/>
      </c>
      <c r="C46" s="12">
        <f>IF($A46="","",SUMIF('Codes &amp; links'!$A:$A,$A46,'Codes &amp; links'!$J:$J))</f>
        <v/>
      </c>
      <c r="D46" s="12">
        <f>IF($A46="","",C46*'Read me'!$B$11)</f>
        <v/>
      </c>
      <c r="E46" s="10">
        <f>IF(OR($A46="",N(B46)=0),"",(D46-B46)/B46)</f>
        <v/>
      </c>
      <c r="F46" s="11">
        <f>IF(OR($A46="",N(B46)=0),"",C46/B46)</f>
        <v/>
      </c>
      <c r="G46">
        <f>IF($A46="","",SUMIF('Codes &amp; links'!$A:$A,$A46,'Codes &amp; links'!$F:$F))</f>
        <v/>
      </c>
      <c r="H46">
        <f>IF($A46="","",COUNTIF(Posts!$B:$B,$A46))</f>
        <v/>
      </c>
      <c r="I46">
        <f>IF($A46="","",SUMIF(Posts!$B:$B,$A46,Posts!$F:$F))</f>
        <v/>
      </c>
      <c r="J46" s="12">
        <f>IF(OR($A46="",N(I46)=0),"",B46/I46*1000)</f>
        <v/>
      </c>
      <c r="K46">
        <f>IF($A46="","",SUMIF(Posts!$B:$B,$A46,Posts!$L:$L))</f>
        <v/>
      </c>
      <c r="L46" s="12">
        <f>IF(OR($A46="",N(K46)=0),"",B46/K46)</f>
        <v/>
      </c>
      <c r="M46" s="12">
        <f>IF(OR($A46="",N(G46)=0),"",B46/G46)</f>
        <v/>
      </c>
    </row>
    <row r="47">
      <c r="A47">
        <f>IF(Creators!A47="","",Creators!A47)</f>
        <v/>
      </c>
      <c r="B47" s="12">
        <f>IF($A47="","",SUMIF(Costs!$A:$A,$A47,Costs!$F:$F))</f>
        <v/>
      </c>
      <c r="C47" s="12">
        <f>IF($A47="","",SUMIF('Codes &amp; links'!$A:$A,$A47,'Codes &amp; links'!$J:$J))</f>
        <v/>
      </c>
      <c r="D47" s="12">
        <f>IF($A47="","",C47*'Read me'!$B$11)</f>
        <v/>
      </c>
      <c r="E47" s="10">
        <f>IF(OR($A47="",N(B47)=0),"",(D47-B47)/B47)</f>
        <v/>
      </c>
      <c r="F47" s="11">
        <f>IF(OR($A47="",N(B47)=0),"",C47/B47)</f>
        <v/>
      </c>
      <c r="G47">
        <f>IF($A47="","",SUMIF('Codes &amp; links'!$A:$A,$A47,'Codes &amp; links'!$F:$F))</f>
        <v/>
      </c>
      <c r="H47">
        <f>IF($A47="","",COUNTIF(Posts!$B:$B,$A47))</f>
        <v/>
      </c>
      <c r="I47">
        <f>IF($A47="","",SUMIF(Posts!$B:$B,$A47,Posts!$F:$F))</f>
        <v/>
      </c>
      <c r="J47" s="12">
        <f>IF(OR($A47="",N(I47)=0),"",B47/I47*1000)</f>
        <v/>
      </c>
      <c r="K47">
        <f>IF($A47="","",SUMIF(Posts!$B:$B,$A47,Posts!$L:$L))</f>
        <v/>
      </c>
      <c r="L47" s="12">
        <f>IF(OR($A47="",N(K47)=0),"",B47/K47)</f>
        <v/>
      </c>
      <c r="M47" s="12">
        <f>IF(OR($A47="",N(G47)=0),"",B47/G47)</f>
        <v/>
      </c>
    </row>
    <row r="48">
      <c r="A48">
        <f>IF(Creators!A48="","",Creators!A48)</f>
        <v/>
      </c>
      <c r="B48" s="12">
        <f>IF($A48="","",SUMIF(Costs!$A:$A,$A48,Costs!$F:$F))</f>
        <v/>
      </c>
      <c r="C48" s="12">
        <f>IF($A48="","",SUMIF('Codes &amp; links'!$A:$A,$A48,'Codes &amp; links'!$J:$J))</f>
        <v/>
      </c>
      <c r="D48" s="12">
        <f>IF($A48="","",C48*'Read me'!$B$11)</f>
        <v/>
      </c>
      <c r="E48" s="10">
        <f>IF(OR($A48="",N(B48)=0),"",(D48-B48)/B48)</f>
        <v/>
      </c>
      <c r="F48" s="11">
        <f>IF(OR($A48="",N(B48)=0),"",C48/B48)</f>
        <v/>
      </c>
      <c r="G48">
        <f>IF($A48="","",SUMIF('Codes &amp; links'!$A:$A,$A48,'Codes &amp; links'!$F:$F))</f>
        <v/>
      </c>
      <c r="H48">
        <f>IF($A48="","",COUNTIF(Posts!$B:$B,$A48))</f>
        <v/>
      </c>
      <c r="I48">
        <f>IF($A48="","",SUMIF(Posts!$B:$B,$A48,Posts!$F:$F))</f>
        <v/>
      </c>
      <c r="J48" s="12">
        <f>IF(OR($A48="",N(I48)=0),"",B48/I48*1000)</f>
        <v/>
      </c>
      <c r="K48">
        <f>IF($A48="","",SUMIF(Posts!$B:$B,$A48,Posts!$L:$L))</f>
        <v/>
      </c>
      <c r="L48" s="12">
        <f>IF(OR($A48="",N(K48)=0),"",B48/K48)</f>
        <v/>
      </c>
      <c r="M48" s="12">
        <f>IF(OR($A48="",N(G48)=0),"",B48/G48)</f>
        <v/>
      </c>
    </row>
    <row r="49">
      <c r="A49">
        <f>IF(Creators!A49="","",Creators!A49)</f>
        <v/>
      </c>
      <c r="B49" s="12">
        <f>IF($A49="","",SUMIF(Costs!$A:$A,$A49,Costs!$F:$F))</f>
        <v/>
      </c>
      <c r="C49" s="12">
        <f>IF($A49="","",SUMIF('Codes &amp; links'!$A:$A,$A49,'Codes &amp; links'!$J:$J))</f>
        <v/>
      </c>
      <c r="D49" s="12">
        <f>IF($A49="","",C49*'Read me'!$B$11)</f>
        <v/>
      </c>
      <c r="E49" s="10">
        <f>IF(OR($A49="",N(B49)=0),"",(D49-B49)/B49)</f>
        <v/>
      </c>
      <c r="F49" s="11">
        <f>IF(OR($A49="",N(B49)=0),"",C49/B49)</f>
        <v/>
      </c>
      <c r="G49">
        <f>IF($A49="","",SUMIF('Codes &amp; links'!$A:$A,$A49,'Codes &amp; links'!$F:$F))</f>
        <v/>
      </c>
      <c r="H49">
        <f>IF($A49="","",COUNTIF(Posts!$B:$B,$A49))</f>
        <v/>
      </c>
      <c r="I49">
        <f>IF($A49="","",SUMIF(Posts!$B:$B,$A49,Posts!$F:$F))</f>
        <v/>
      </c>
      <c r="J49" s="12">
        <f>IF(OR($A49="",N(I49)=0),"",B49/I49*1000)</f>
        <v/>
      </c>
      <c r="K49">
        <f>IF($A49="","",SUMIF(Posts!$B:$B,$A49,Posts!$L:$L))</f>
        <v/>
      </c>
      <c r="L49" s="12">
        <f>IF(OR($A49="",N(K49)=0),"",B49/K49)</f>
        <v/>
      </c>
      <c r="M49" s="12">
        <f>IF(OR($A49="",N(G49)=0),"",B49/G49)</f>
        <v/>
      </c>
    </row>
    <row r="50">
      <c r="A50">
        <f>IF(Creators!A50="","",Creators!A50)</f>
        <v/>
      </c>
      <c r="B50" s="12">
        <f>IF($A50="","",SUMIF(Costs!$A:$A,$A50,Costs!$F:$F))</f>
        <v/>
      </c>
      <c r="C50" s="12">
        <f>IF($A50="","",SUMIF('Codes &amp; links'!$A:$A,$A50,'Codes &amp; links'!$J:$J))</f>
        <v/>
      </c>
      <c r="D50" s="12">
        <f>IF($A50="","",C50*'Read me'!$B$11)</f>
        <v/>
      </c>
      <c r="E50" s="10">
        <f>IF(OR($A50="",N(B50)=0),"",(D50-B50)/B50)</f>
        <v/>
      </c>
      <c r="F50" s="11">
        <f>IF(OR($A50="",N(B50)=0),"",C50/B50)</f>
        <v/>
      </c>
      <c r="G50">
        <f>IF($A50="","",SUMIF('Codes &amp; links'!$A:$A,$A50,'Codes &amp; links'!$F:$F))</f>
        <v/>
      </c>
      <c r="H50">
        <f>IF($A50="","",COUNTIF(Posts!$B:$B,$A50))</f>
        <v/>
      </c>
      <c r="I50">
        <f>IF($A50="","",SUMIF(Posts!$B:$B,$A50,Posts!$F:$F))</f>
        <v/>
      </c>
      <c r="J50" s="12">
        <f>IF(OR($A50="",N(I50)=0),"",B50/I50*1000)</f>
        <v/>
      </c>
      <c r="K50">
        <f>IF($A50="","",SUMIF(Posts!$B:$B,$A50,Posts!$L:$L))</f>
        <v/>
      </c>
      <c r="L50" s="12">
        <f>IF(OR($A50="",N(K50)=0),"",B50/K50)</f>
        <v/>
      </c>
      <c r="M50" s="12">
        <f>IF(OR($A50="",N(G50)=0),"",B50/G50)</f>
        <v/>
      </c>
    </row>
    <row r="51">
      <c r="A51">
        <f>IF(Creators!A51="","",Creators!A51)</f>
        <v/>
      </c>
      <c r="B51" s="12">
        <f>IF($A51="","",SUMIF(Costs!$A:$A,$A51,Costs!$F:$F))</f>
        <v/>
      </c>
      <c r="C51" s="12">
        <f>IF($A51="","",SUMIF('Codes &amp; links'!$A:$A,$A51,'Codes &amp; links'!$J:$J))</f>
        <v/>
      </c>
      <c r="D51" s="12">
        <f>IF($A51="","",C51*'Read me'!$B$11)</f>
        <v/>
      </c>
      <c r="E51" s="10">
        <f>IF(OR($A51="",N(B51)=0),"",(D51-B51)/B51)</f>
        <v/>
      </c>
      <c r="F51" s="11">
        <f>IF(OR($A51="",N(B51)=0),"",C51/B51)</f>
        <v/>
      </c>
      <c r="G51">
        <f>IF($A51="","",SUMIF('Codes &amp; links'!$A:$A,$A51,'Codes &amp; links'!$F:$F))</f>
        <v/>
      </c>
      <c r="H51">
        <f>IF($A51="","",COUNTIF(Posts!$B:$B,$A51))</f>
        <v/>
      </c>
      <c r="I51">
        <f>IF($A51="","",SUMIF(Posts!$B:$B,$A51,Posts!$F:$F))</f>
        <v/>
      </c>
      <c r="J51" s="12">
        <f>IF(OR($A51="",N(I51)=0),"",B51/I51*1000)</f>
        <v/>
      </c>
      <c r="K51">
        <f>IF($A51="","",SUMIF(Posts!$B:$B,$A51,Posts!$L:$L))</f>
        <v/>
      </c>
      <c r="L51" s="12">
        <f>IF(OR($A51="",N(K51)=0),"",B51/K51)</f>
        <v/>
      </c>
      <c r="M51" s="12">
        <f>IF(OR($A51="",N(G51)=0),"",B51/G51)</f>
        <v/>
      </c>
    </row>
    <row r="52">
      <c r="A52">
        <f>IF(Creators!A52="","",Creators!A52)</f>
        <v/>
      </c>
      <c r="B52" s="12">
        <f>IF($A52="","",SUMIF(Costs!$A:$A,$A52,Costs!$F:$F))</f>
        <v/>
      </c>
      <c r="C52" s="12">
        <f>IF($A52="","",SUMIF('Codes &amp; links'!$A:$A,$A52,'Codes &amp; links'!$J:$J))</f>
        <v/>
      </c>
      <c r="D52" s="12">
        <f>IF($A52="","",C52*'Read me'!$B$11)</f>
        <v/>
      </c>
      <c r="E52" s="10">
        <f>IF(OR($A52="",N(B52)=0),"",(D52-B52)/B52)</f>
        <v/>
      </c>
      <c r="F52" s="11">
        <f>IF(OR($A52="",N(B52)=0),"",C52/B52)</f>
        <v/>
      </c>
      <c r="G52">
        <f>IF($A52="","",SUMIF('Codes &amp; links'!$A:$A,$A52,'Codes &amp; links'!$F:$F))</f>
        <v/>
      </c>
      <c r="H52">
        <f>IF($A52="","",COUNTIF(Posts!$B:$B,$A52))</f>
        <v/>
      </c>
      <c r="I52">
        <f>IF($A52="","",SUMIF(Posts!$B:$B,$A52,Posts!$F:$F))</f>
        <v/>
      </c>
      <c r="J52" s="12">
        <f>IF(OR($A52="",N(I52)=0),"",B52/I52*1000)</f>
        <v/>
      </c>
      <c r="K52">
        <f>IF($A52="","",SUMIF(Posts!$B:$B,$A52,Posts!$L:$L))</f>
        <v/>
      </c>
      <c r="L52" s="12">
        <f>IF(OR($A52="",N(K52)=0),"",B52/K52)</f>
        <v/>
      </c>
      <c r="M52" s="12">
        <f>IF(OR($A52="",N(G52)=0),"",B52/G52)</f>
        <v/>
      </c>
    </row>
    <row r="53">
      <c r="A53">
        <f>IF(Creators!A53="","",Creators!A53)</f>
        <v/>
      </c>
      <c r="B53" s="12">
        <f>IF($A53="","",SUMIF(Costs!$A:$A,$A53,Costs!$F:$F))</f>
        <v/>
      </c>
      <c r="C53" s="12">
        <f>IF($A53="","",SUMIF('Codes &amp; links'!$A:$A,$A53,'Codes &amp; links'!$J:$J))</f>
        <v/>
      </c>
      <c r="D53" s="12">
        <f>IF($A53="","",C53*'Read me'!$B$11)</f>
        <v/>
      </c>
      <c r="E53" s="10">
        <f>IF(OR($A53="",N(B53)=0),"",(D53-B53)/B53)</f>
        <v/>
      </c>
      <c r="F53" s="11">
        <f>IF(OR($A53="",N(B53)=0),"",C53/B53)</f>
        <v/>
      </c>
      <c r="G53">
        <f>IF($A53="","",SUMIF('Codes &amp; links'!$A:$A,$A53,'Codes &amp; links'!$F:$F))</f>
        <v/>
      </c>
      <c r="H53">
        <f>IF($A53="","",COUNTIF(Posts!$B:$B,$A53))</f>
        <v/>
      </c>
      <c r="I53">
        <f>IF($A53="","",SUMIF(Posts!$B:$B,$A53,Posts!$F:$F))</f>
        <v/>
      </c>
      <c r="J53" s="12">
        <f>IF(OR($A53="",N(I53)=0),"",B53/I53*1000)</f>
        <v/>
      </c>
      <c r="K53">
        <f>IF($A53="","",SUMIF(Posts!$B:$B,$A53,Posts!$L:$L))</f>
        <v/>
      </c>
      <c r="L53" s="12">
        <f>IF(OR($A53="",N(K53)=0),"",B53/K53)</f>
        <v/>
      </c>
      <c r="M53" s="12">
        <f>IF(OR($A53="",N(G53)=0),"",B53/G53)</f>
        <v/>
      </c>
    </row>
    <row r="54">
      <c r="A54">
        <f>IF(Creators!A54="","",Creators!A54)</f>
        <v/>
      </c>
      <c r="B54" s="12">
        <f>IF($A54="","",SUMIF(Costs!$A:$A,$A54,Costs!$F:$F))</f>
        <v/>
      </c>
      <c r="C54" s="12">
        <f>IF($A54="","",SUMIF('Codes &amp; links'!$A:$A,$A54,'Codes &amp; links'!$J:$J))</f>
        <v/>
      </c>
      <c r="D54" s="12">
        <f>IF($A54="","",C54*'Read me'!$B$11)</f>
        <v/>
      </c>
      <c r="E54" s="10">
        <f>IF(OR($A54="",N(B54)=0),"",(D54-B54)/B54)</f>
        <v/>
      </c>
      <c r="F54" s="11">
        <f>IF(OR($A54="",N(B54)=0),"",C54/B54)</f>
        <v/>
      </c>
      <c r="G54">
        <f>IF($A54="","",SUMIF('Codes &amp; links'!$A:$A,$A54,'Codes &amp; links'!$F:$F))</f>
        <v/>
      </c>
      <c r="H54">
        <f>IF($A54="","",COUNTIF(Posts!$B:$B,$A54))</f>
        <v/>
      </c>
      <c r="I54">
        <f>IF($A54="","",SUMIF(Posts!$B:$B,$A54,Posts!$F:$F))</f>
        <v/>
      </c>
      <c r="J54" s="12">
        <f>IF(OR($A54="",N(I54)=0),"",B54/I54*1000)</f>
        <v/>
      </c>
      <c r="K54">
        <f>IF($A54="","",SUMIF(Posts!$B:$B,$A54,Posts!$L:$L))</f>
        <v/>
      </c>
      <c r="L54" s="12">
        <f>IF(OR($A54="",N(K54)=0),"",B54/K54)</f>
        <v/>
      </c>
      <c r="M54" s="12">
        <f>IF(OR($A54="",N(G54)=0),"",B54/G54)</f>
        <v/>
      </c>
    </row>
    <row r="55">
      <c r="A55">
        <f>IF(Creators!A55="","",Creators!A55)</f>
        <v/>
      </c>
      <c r="B55" s="12">
        <f>IF($A55="","",SUMIF(Costs!$A:$A,$A55,Costs!$F:$F))</f>
        <v/>
      </c>
      <c r="C55" s="12">
        <f>IF($A55="","",SUMIF('Codes &amp; links'!$A:$A,$A55,'Codes &amp; links'!$J:$J))</f>
        <v/>
      </c>
      <c r="D55" s="12">
        <f>IF($A55="","",C55*'Read me'!$B$11)</f>
        <v/>
      </c>
      <c r="E55" s="10">
        <f>IF(OR($A55="",N(B55)=0),"",(D55-B55)/B55)</f>
        <v/>
      </c>
      <c r="F55" s="11">
        <f>IF(OR($A55="",N(B55)=0),"",C55/B55)</f>
        <v/>
      </c>
      <c r="G55">
        <f>IF($A55="","",SUMIF('Codes &amp; links'!$A:$A,$A55,'Codes &amp; links'!$F:$F))</f>
        <v/>
      </c>
      <c r="H55">
        <f>IF($A55="","",COUNTIF(Posts!$B:$B,$A55))</f>
        <v/>
      </c>
      <c r="I55">
        <f>IF($A55="","",SUMIF(Posts!$B:$B,$A55,Posts!$F:$F))</f>
        <v/>
      </c>
      <c r="J55" s="12">
        <f>IF(OR($A55="",N(I55)=0),"",B55/I55*1000)</f>
        <v/>
      </c>
      <c r="K55">
        <f>IF($A55="","",SUMIF(Posts!$B:$B,$A55,Posts!$L:$L))</f>
        <v/>
      </c>
      <c r="L55" s="12">
        <f>IF(OR($A55="",N(K55)=0),"",B55/K55)</f>
        <v/>
      </c>
      <c r="M55" s="12">
        <f>IF(OR($A55="",N(G55)=0),"",B55/G55)</f>
        <v/>
      </c>
    </row>
    <row r="56">
      <c r="A56">
        <f>IF(Creators!A56="","",Creators!A56)</f>
        <v/>
      </c>
      <c r="B56" s="12">
        <f>IF($A56="","",SUMIF(Costs!$A:$A,$A56,Costs!$F:$F))</f>
        <v/>
      </c>
      <c r="C56" s="12">
        <f>IF($A56="","",SUMIF('Codes &amp; links'!$A:$A,$A56,'Codes &amp; links'!$J:$J))</f>
        <v/>
      </c>
      <c r="D56" s="12">
        <f>IF($A56="","",C56*'Read me'!$B$11)</f>
        <v/>
      </c>
      <c r="E56" s="10">
        <f>IF(OR($A56="",N(B56)=0),"",(D56-B56)/B56)</f>
        <v/>
      </c>
      <c r="F56" s="11">
        <f>IF(OR($A56="",N(B56)=0),"",C56/B56)</f>
        <v/>
      </c>
      <c r="G56">
        <f>IF($A56="","",SUMIF('Codes &amp; links'!$A:$A,$A56,'Codes &amp; links'!$F:$F))</f>
        <v/>
      </c>
      <c r="H56">
        <f>IF($A56="","",COUNTIF(Posts!$B:$B,$A56))</f>
        <v/>
      </c>
      <c r="I56">
        <f>IF($A56="","",SUMIF(Posts!$B:$B,$A56,Posts!$F:$F))</f>
        <v/>
      </c>
      <c r="J56" s="12">
        <f>IF(OR($A56="",N(I56)=0),"",B56/I56*1000)</f>
        <v/>
      </c>
      <c r="K56">
        <f>IF($A56="","",SUMIF(Posts!$B:$B,$A56,Posts!$L:$L))</f>
        <v/>
      </c>
      <c r="L56" s="12">
        <f>IF(OR($A56="",N(K56)=0),"",B56/K56)</f>
        <v/>
      </c>
      <c r="M56" s="12">
        <f>IF(OR($A56="",N(G56)=0),"",B56/G56)</f>
        <v/>
      </c>
    </row>
    <row r="57">
      <c r="A57">
        <f>IF(Creators!A57="","",Creators!A57)</f>
        <v/>
      </c>
      <c r="B57" s="12">
        <f>IF($A57="","",SUMIF(Costs!$A:$A,$A57,Costs!$F:$F))</f>
        <v/>
      </c>
      <c r="C57" s="12">
        <f>IF($A57="","",SUMIF('Codes &amp; links'!$A:$A,$A57,'Codes &amp; links'!$J:$J))</f>
        <v/>
      </c>
      <c r="D57" s="12">
        <f>IF($A57="","",C57*'Read me'!$B$11)</f>
        <v/>
      </c>
      <c r="E57" s="10">
        <f>IF(OR($A57="",N(B57)=0),"",(D57-B57)/B57)</f>
        <v/>
      </c>
      <c r="F57" s="11">
        <f>IF(OR($A57="",N(B57)=0),"",C57/B57)</f>
        <v/>
      </c>
      <c r="G57">
        <f>IF($A57="","",SUMIF('Codes &amp; links'!$A:$A,$A57,'Codes &amp; links'!$F:$F))</f>
        <v/>
      </c>
      <c r="H57">
        <f>IF($A57="","",COUNTIF(Posts!$B:$B,$A57))</f>
        <v/>
      </c>
      <c r="I57">
        <f>IF($A57="","",SUMIF(Posts!$B:$B,$A57,Posts!$F:$F))</f>
        <v/>
      </c>
      <c r="J57" s="12">
        <f>IF(OR($A57="",N(I57)=0),"",B57/I57*1000)</f>
        <v/>
      </c>
      <c r="K57">
        <f>IF($A57="","",SUMIF(Posts!$B:$B,$A57,Posts!$L:$L))</f>
        <v/>
      </c>
      <c r="L57" s="12">
        <f>IF(OR($A57="",N(K57)=0),"",B57/K57)</f>
        <v/>
      </c>
      <c r="M57" s="12">
        <f>IF(OR($A57="",N(G57)=0),"",B57/G57)</f>
        <v/>
      </c>
    </row>
    <row r="58">
      <c r="A58">
        <f>IF(Creators!A58="","",Creators!A58)</f>
        <v/>
      </c>
      <c r="B58" s="12">
        <f>IF($A58="","",SUMIF(Costs!$A:$A,$A58,Costs!$F:$F))</f>
        <v/>
      </c>
      <c r="C58" s="12">
        <f>IF($A58="","",SUMIF('Codes &amp; links'!$A:$A,$A58,'Codes &amp; links'!$J:$J))</f>
        <v/>
      </c>
      <c r="D58" s="12">
        <f>IF($A58="","",C58*'Read me'!$B$11)</f>
        <v/>
      </c>
      <c r="E58" s="10">
        <f>IF(OR($A58="",N(B58)=0),"",(D58-B58)/B58)</f>
        <v/>
      </c>
      <c r="F58" s="11">
        <f>IF(OR($A58="",N(B58)=0),"",C58/B58)</f>
        <v/>
      </c>
      <c r="G58">
        <f>IF($A58="","",SUMIF('Codes &amp; links'!$A:$A,$A58,'Codes &amp; links'!$F:$F))</f>
        <v/>
      </c>
      <c r="H58">
        <f>IF($A58="","",COUNTIF(Posts!$B:$B,$A58))</f>
        <v/>
      </c>
      <c r="I58">
        <f>IF($A58="","",SUMIF(Posts!$B:$B,$A58,Posts!$F:$F))</f>
        <v/>
      </c>
      <c r="J58" s="12">
        <f>IF(OR($A58="",N(I58)=0),"",B58/I58*1000)</f>
        <v/>
      </c>
      <c r="K58">
        <f>IF($A58="","",SUMIF(Posts!$B:$B,$A58,Posts!$L:$L))</f>
        <v/>
      </c>
      <c r="L58" s="12">
        <f>IF(OR($A58="",N(K58)=0),"",B58/K58)</f>
        <v/>
      </c>
      <c r="M58" s="12">
        <f>IF(OR($A58="",N(G58)=0),"",B58/G58)</f>
        <v/>
      </c>
    </row>
    <row r="59">
      <c r="A59">
        <f>IF(Creators!A59="","",Creators!A59)</f>
        <v/>
      </c>
      <c r="B59" s="12">
        <f>IF($A59="","",SUMIF(Costs!$A:$A,$A59,Costs!$F:$F))</f>
        <v/>
      </c>
      <c r="C59" s="12">
        <f>IF($A59="","",SUMIF('Codes &amp; links'!$A:$A,$A59,'Codes &amp; links'!$J:$J))</f>
        <v/>
      </c>
      <c r="D59" s="12">
        <f>IF($A59="","",C59*'Read me'!$B$11)</f>
        <v/>
      </c>
      <c r="E59" s="10">
        <f>IF(OR($A59="",N(B59)=0),"",(D59-B59)/B59)</f>
        <v/>
      </c>
      <c r="F59" s="11">
        <f>IF(OR($A59="",N(B59)=0),"",C59/B59)</f>
        <v/>
      </c>
      <c r="G59">
        <f>IF($A59="","",SUMIF('Codes &amp; links'!$A:$A,$A59,'Codes &amp; links'!$F:$F))</f>
        <v/>
      </c>
      <c r="H59">
        <f>IF($A59="","",COUNTIF(Posts!$B:$B,$A59))</f>
        <v/>
      </c>
      <c r="I59">
        <f>IF($A59="","",SUMIF(Posts!$B:$B,$A59,Posts!$F:$F))</f>
        <v/>
      </c>
      <c r="J59" s="12">
        <f>IF(OR($A59="",N(I59)=0),"",B59/I59*1000)</f>
        <v/>
      </c>
      <c r="K59">
        <f>IF($A59="","",SUMIF(Posts!$B:$B,$A59,Posts!$L:$L))</f>
        <v/>
      </c>
      <c r="L59" s="12">
        <f>IF(OR($A59="",N(K59)=0),"",B59/K59)</f>
        <v/>
      </c>
      <c r="M59" s="12">
        <f>IF(OR($A59="",N(G59)=0),"",B59/G59)</f>
        <v/>
      </c>
    </row>
    <row r="60">
      <c r="A60">
        <f>IF(Creators!A60="","",Creators!A60)</f>
        <v/>
      </c>
      <c r="B60" s="12">
        <f>IF($A60="","",SUMIF(Costs!$A:$A,$A60,Costs!$F:$F))</f>
        <v/>
      </c>
      <c r="C60" s="12">
        <f>IF($A60="","",SUMIF('Codes &amp; links'!$A:$A,$A60,'Codes &amp; links'!$J:$J))</f>
        <v/>
      </c>
      <c r="D60" s="12">
        <f>IF($A60="","",C60*'Read me'!$B$11)</f>
        <v/>
      </c>
      <c r="E60" s="10">
        <f>IF(OR($A60="",N(B60)=0),"",(D60-B60)/B60)</f>
        <v/>
      </c>
      <c r="F60" s="11">
        <f>IF(OR($A60="",N(B60)=0),"",C60/B60)</f>
        <v/>
      </c>
      <c r="G60">
        <f>IF($A60="","",SUMIF('Codes &amp; links'!$A:$A,$A60,'Codes &amp; links'!$F:$F))</f>
        <v/>
      </c>
      <c r="H60">
        <f>IF($A60="","",COUNTIF(Posts!$B:$B,$A60))</f>
        <v/>
      </c>
      <c r="I60">
        <f>IF($A60="","",SUMIF(Posts!$B:$B,$A60,Posts!$F:$F))</f>
        <v/>
      </c>
      <c r="J60" s="12">
        <f>IF(OR($A60="",N(I60)=0),"",B60/I60*1000)</f>
        <v/>
      </c>
      <c r="K60">
        <f>IF($A60="","",SUMIF(Posts!$B:$B,$A60,Posts!$L:$L))</f>
        <v/>
      </c>
      <c r="L60" s="12">
        <f>IF(OR($A60="",N(K60)=0),"",B60/K60)</f>
        <v/>
      </c>
      <c r="M60" s="12">
        <f>IF(OR($A60="",N(G60)=0),"",B60/G60)</f>
        <v/>
      </c>
    </row>
    <row r="61">
      <c r="A61">
        <f>IF(Creators!A61="","",Creators!A61)</f>
        <v/>
      </c>
      <c r="B61" s="12">
        <f>IF($A61="","",SUMIF(Costs!$A:$A,$A61,Costs!$F:$F))</f>
        <v/>
      </c>
      <c r="C61" s="12">
        <f>IF($A61="","",SUMIF('Codes &amp; links'!$A:$A,$A61,'Codes &amp; links'!$J:$J))</f>
        <v/>
      </c>
      <c r="D61" s="12">
        <f>IF($A61="","",C61*'Read me'!$B$11)</f>
        <v/>
      </c>
      <c r="E61" s="10">
        <f>IF(OR($A61="",N(B61)=0),"",(D61-B61)/B61)</f>
        <v/>
      </c>
      <c r="F61" s="11">
        <f>IF(OR($A61="",N(B61)=0),"",C61/B61)</f>
        <v/>
      </c>
      <c r="G61">
        <f>IF($A61="","",SUMIF('Codes &amp; links'!$A:$A,$A61,'Codes &amp; links'!$F:$F))</f>
        <v/>
      </c>
      <c r="H61">
        <f>IF($A61="","",COUNTIF(Posts!$B:$B,$A61))</f>
        <v/>
      </c>
      <c r="I61">
        <f>IF($A61="","",SUMIF(Posts!$B:$B,$A61,Posts!$F:$F))</f>
        <v/>
      </c>
      <c r="J61" s="12">
        <f>IF(OR($A61="",N(I61)=0),"",B61/I61*1000)</f>
        <v/>
      </c>
      <c r="K61">
        <f>IF($A61="","",SUMIF(Posts!$B:$B,$A61,Posts!$L:$L))</f>
        <v/>
      </c>
      <c r="L61" s="12">
        <f>IF(OR($A61="",N(K61)=0),"",B61/K61)</f>
        <v/>
      </c>
      <c r="M61" s="12">
        <f>IF(OR($A61="",N(G61)=0),"",B61/G61)</f>
        <v/>
      </c>
    </row>
    <row r="62">
      <c r="A62">
        <f>IF(Creators!A62="","",Creators!A62)</f>
        <v/>
      </c>
      <c r="B62" s="12">
        <f>IF($A62="","",SUMIF(Costs!$A:$A,$A62,Costs!$F:$F))</f>
        <v/>
      </c>
      <c r="C62" s="12">
        <f>IF($A62="","",SUMIF('Codes &amp; links'!$A:$A,$A62,'Codes &amp; links'!$J:$J))</f>
        <v/>
      </c>
      <c r="D62" s="12">
        <f>IF($A62="","",C62*'Read me'!$B$11)</f>
        <v/>
      </c>
      <c r="E62" s="10">
        <f>IF(OR($A62="",N(B62)=0),"",(D62-B62)/B62)</f>
        <v/>
      </c>
      <c r="F62" s="11">
        <f>IF(OR($A62="",N(B62)=0),"",C62/B62)</f>
        <v/>
      </c>
      <c r="G62">
        <f>IF($A62="","",SUMIF('Codes &amp; links'!$A:$A,$A62,'Codes &amp; links'!$F:$F))</f>
        <v/>
      </c>
      <c r="H62">
        <f>IF($A62="","",COUNTIF(Posts!$B:$B,$A62))</f>
        <v/>
      </c>
      <c r="I62">
        <f>IF($A62="","",SUMIF(Posts!$B:$B,$A62,Posts!$F:$F))</f>
        <v/>
      </c>
      <c r="J62" s="12">
        <f>IF(OR($A62="",N(I62)=0),"",B62/I62*1000)</f>
        <v/>
      </c>
      <c r="K62">
        <f>IF($A62="","",SUMIF(Posts!$B:$B,$A62,Posts!$L:$L))</f>
        <v/>
      </c>
      <c r="L62" s="12">
        <f>IF(OR($A62="",N(K62)=0),"",B62/K62)</f>
        <v/>
      </c>
      <c r="M62" s="12">
        <f>IF(OR($A62="",N(G62)=0),"",B62/G62)</f>
        <v/>
      </c>
    </row>
    <row r="63">
      <c r="A63">
        <f>IF(Creators!A63="","",Creators!A63)</f>
        <v/>
      </c>
      <c r="B63" s="12">
        <f>IF($A63="","",SUMIF(Costs!$A:$A,$A63,Costs!$F:$F))</f>
        <v/>
      </c>
      <c r="C63" s="12">
        <f>IF($A63="","",SUMIF('Codes &amp; links'!$A:$A,$A63,'Codes &amp; links'!$J:$J))</f>
        <v/>
      </c>
      <c r="D63" s="12">
        <f>IF($A63="","",C63*'Read me'!$B$11)</f>
        <v/>
      </c>
      <c r="E63" s="10">
        <f>IF(OR($A63="",N(B63)=0),"",(D63-B63)/B63)</f>
        <v/>
      </c>
      <c r="F63" s="11">
        <f>IF(OR($A63="",N(B63)=0),"",C63/B63)</f>
        <v/>
      </c>
      <c r="G63">
        <f>IF($A63="","",SUMIF('Codes &amp; links'!$A:$A,$A63,'Codes &amp; links'!$F:$F))</f>
        <v/>
      </c>
      <c r="H63">
        <f>IF($A63="","",COUNTIF(Posts!$B:$B,$A63))</f>
        <v/>
      </c>
      <c r="I63">
        <f>IF($A63="","",SUMIF(Posts!$B:$B,$A63,Posts!$F:$F))</f>
        <v/>
      </c>
      <c r="J63" s="12">
        <f>IF(OR($A63="",N(I63)=0),"",B63/I63*1000)</f>
        <v/>
      </c>
      <c r="K63">
        <f>IF($A63="","",SUMIF(Posts!$B:$B,$A63,Posts!$L:$L))</f>
        <v/>
      </c>
      <c r="L63" s="12">
        <f>IF(OR($A63="",N(K63)=0),"",B63/K63)</f>
        <v/>
      </c>
      <c r="M63" s="12">
        <f>IF(OR($A63="",N(G63)=0),"",B63/G63)</f>
        <v/>
      </c>
    </row>
    <row r="64">
      <c r="A64">
        <f>IF(Creators!A64="","",Creators!A64)</f>
        <v/>
      </c>
      <c r="B64" s="12">
        <f>IF($A64="","",SUMIF(Costs!$A:$A,$A64,Costs!$F:$F))</f>
        <v/>
      </c>
      <c r="C64" s="12">
        <f>IF($A64="","",SUMIF('Codes &amp; links'!$A:$A,$A64,'Codes &amp; links'!$J:$J))</f>
        <v/>
      </c>
      <c r="D64" s="12">
        <f>IF($A64="","",C64*'Read me'!$B$11)</f>
        <v/>
      </c>
      <c r="E64" s="10">
        <f>IF(OR($A64="",N(B64)=0),"",(D64-B64)/B64)</f>
        <v/>
      </c>
      <c r="F64" s="11">
        <f>IF(OR($A64="",N(B64)=0),"",C64/B64)</f>
        <v/>
      </c>
      <c r="G64">
        <f>IF($A64="","",SUMIF('Codes &amp; links'!$A:$A,$A64,'Codes &amp; links'!$F:$F))</f>
        <v/>
      </c>
      <c r="H64">
        <f>IF($A64="","",COUNTIF(Posts!$B:$B,$A64))</f>
        <v/>
      </c>
      <c r="I64">
        <f>IF($A64="","",SUMIF(Posts!$B:$B,$A64,Posts!$F:$F))</f>
        <v/>
      </c>
      <c r="J64" s="12">
        <f>IF(OR($A64="",N(I64)=0),"",B64/I64*1000)</f>
        <v/>
      </c>
      <c r="K64">
        <f>IF($A64="","",SUMIF(Posts!$B:$B,$A64,Posts!$L:$L))</f>
        <v/>
      </c>
      <c r="L64" s="12">
        <f>IF(OR($A64="",N(K64)=0),"",B64/K64)</f>
        <v/>
      </c>
      <c r="M64" s="12">
        <f>IF(OR($A64="",N(G64)=0),"",B64/G64)</f>
        <v/>
      </c>
    </row>
    <row r="65">
      <c r="A65">
        <f>IF(Creators!A65="","",Creators!A65)</f>
        <v/>
      </c>
      <c r="B65" s="12">
        <f>IF($A65="","",SUMIF(Costs!$A:$A,$A65,Costs!$F:$F))</f>
        <v/>
      </c>
      <c r="C65" s="12">
        <f>IF($A65="","",SUMIF('Codes &amp; links'!$A:$A,$A65,'Codes &amp; links'!$J:$J))</f>
        <v/>
      </c>
      <c r="D65" s="12">
        <f>IF($A65="","",C65*'Read me'!$B$11)</f>
        <v/>
      </c>
      <c r="E65" s="10">
        <f>IF(OR($A65="",N(B65)=0),"",(D65-B65)/B65)</f>
        <v/>
      </c>
      <c r="F65" s="11">
        <f>IF(OR($A65="",N(B65)=0),"",C65/B65)</f>
        <v/>
      </c>
      <c r="G65">
        <f>IF($A65="","",SUMIF('Codes &amp; links'!$A:$A,$A65,'Codes &amp; links'!$F:$F))</f>
        <v/>
      </c>
      <c r="H65">
        <f>IF($A65="","",COUNTIF(Posts!$B:$B,$A65))</f>
        <v/>
      </c>
      <c r="I65">
        <f>IF($A65="","",SUMIF(Posts!$B:$B,$A65,Posts!$F:$F))</f>
        <v/>
      </c>
      <c r="J65" s="12">
        <f>IF(OR($A65="",N(I65)=0),"",B65/I65*1000)</f>
        <v/>
      </c>
      <c r="K65">
        <f>IF($A65="","",SUMIF(Posts!$B:$B,$A65,Posts!$L:$L))</f>
        <v/>
      </c>
      <c r="L65" s="12">
        <f>IF(OR($A65="",N(K65)=0),"",B65/K65)</f>
        <v/>
      </c>
      <c r="M65" s="12">
        <f>IF(OR($A65="",N(G65)=0),"",B65/G65)</f>
        <v/>
      </c>
    </row>
    <row r="66">
      <c r="A66">
        <f>IF(Creators!A66="","",Creators!A66)</f>
        <v/>
      </c>
      <c r="B66" s="12">
        <f>IF($A66="","",SUMIF(Costs!$A:$A,$A66,Costs!$F:$F))</f>
        <v/>
      </c>
      <c r="C66" s="12">
        <f>IF($A66="","",SUMIF('Codes &amp; links'!$A:$A,$A66,'Codes &amp; links'!$J:$J))</f>
        <v/>
      </c>
      <c r="D66" s="12">
        <f>IF($A66="","",C66*'Read me'!$B$11)</f>
        <v/>
      </c>
      <c r="E66" s="10">
        <f>IF(OR($A66="",N(B66)=0),"",(D66-B66)/B66)</f>
        <v/>
      </c>
      <c r="F66" s="11">
        <f>IF(OR($A66="",N(B66)=0),"",C66/B66)</f>
        <v/>
      </c>
      <c r="G66">
        <f>IF($A66="","",SUMIF('Codes &amp; links'!$A:$A,$A66,'Codes &amp; links'!$F:$F))</f>
        <v/>
      </c>
      <c r="H66">
        <f>IF($A66="","",COUNTIF(Posts!$B:$B,$A66))</f>
        <v/>
      </c>
      <c r="I66">
        <f>IF($A66="","",SUMIF(Posts!$B:$B,$A66,Posts!$F:$F))</f>
        <v/>
      </c>
      <c r="J66" s="12">
        <f>IF(OR($A66="",N(I66)=0),"",B66/I66*1000)</f>
        <v/>
      </c>
      <c r="K66">
        <f>IF($A66="","",SUMIF(Posts!$B:$B,$A66,Posts!$L:$L))</f>
        <v/>
      </c>
      <c r="L66" s="12">
        <f>IF(OR($A66="",N(K66)=0),"",B66/K66)</f>
        <v/>
      </c>
      <c r="M66" s="12">
        <f>IF(OR($A66="",N(G66)=0),"",B66/G66)</f>
        <v/>
      </c>
    </row>
    <row r="67">
      <c r="A67">
        <f>IF(Creators!A67="","",Creators!A67)</f>
        <v/>
      </c>
      <c r="B67" s="12">
        <f>IF($A67="","",SUMIF(Costs!$A:$A,$A67,Costs!$F:$F))</f>
        <v/>
      </c>
      <c r="C67" s="12">
        <f>IF($A67="","",SUMIF('Codes &amp; links'!$A:$A,$A67,'Codes &amp; links'!$J:$J))</f>
        <v/>
      </c>
      <c r="D67" s="12">
        <f>IF($A67="","",C67*'Read me'!$B$11)</f>
        <v/>
      </c>
      <c r="E67" s="10">
        <f>IF(OR($A67="",N(B67)=0),"",(D67-B67)/B67)</f>
        <v/>
      </c>
      <c r="F67" s="11">
        <f>IF(OR($A67="",N(B67)=0),"",C67/B67)</f>
        <v/>
      </c>
      <c r="G67">
        <f>IF($A67="","",SUMIF('Codes &amp; links'!$A:$A,$A67,'Codes &amp; links'!$F:$F))</f>
        <v/>
      </c>
      <c r="H67">
        <f>IF($A67="","",COUNTIF(Posts!$B:$B,$A67))</f>
        <v/>
      </c>
      <c r="I67">
        <f>IF($A67="","",SUMIF(Posts!$B:$B,$A67,Posts!$F:$F))</f>
        <v/>
      </c>
      <c r="J67" s="12">
        <f>IF(OR($A67="",N(I67)=0),"",B67/I67*1000)</f>
        <v/>
      </c>
      <c r="K67">
        <f>IF($A67="","",SUMIF(Posts!$B:$B,$A67,Posts!$L:$L))</f>
        <v/>
      </c>
      <c r="L67" s="12">
        <f>IF(OR($A67="",N(K67)=0),"",B67/K67)</f>
        <v/>
      </c>
      <c r="M67" s="12">
        <f>IF(OR($A67="",N(G67)=0),"",B67/G67)</f>
        <v/>
      </c>
    </row>
    <row r="68">
      <c r="A68">
        <f>IF(Creators!A68="","",Creators!A68)</f>
        <v/>
      </c>
      <c r="B68" s="12">
        <f>IF($A68="","",SUMIF(Costs!$A:$A,$A68,Costs!$F:$F))</f>
        <v/>
      </c>
      <c r="C68" s="12">
        <f>IF($A68="","",SUMIF('Codes &amp; links'!$A:$A,$A68,'Codes &amp; links'!$J:$J))</f>
        <v/>
      </c>
      <c r="D68" s="12">
        <f>IF($A68="","",C68*'Read me'!$B$11)</f>
        <v/>
      </c>
      <c r="E68" s="10">
        <f>IF(OR($A68="",N(B68)=0),"",(D68-B68)/B68)</f>
        <v/>
      </c>
      <c r="F68" s="11">
        <f>IF(OR($A68="",N(B68)=0),"",C68/B68)</f>
        <v/>
      </c>
      <c r="G68">
        <f>IF($A68="","",SUMIF('Codes &amp; links'!$A:$A,$A68,'Codes &amp; links'!$F:$F))</f>
        <v/>
      </c>
      <c r="H68">
        <f>IF($A68="","",COUNTIF(Posts!$B:$B,$A68))</f>
        <v/>
      </c>
      <c r="I68">
        <f>IF($A68="","",SUMIF(Posts!$B:$B,$A68,Posts!$F:$F))</f>
        <v/>
      </c>
      <c r="J68" s="12">
        <f>IF(OR($A68="",N(I68)=0),"",B68/I68*1000)</f>
        <v/>
      </c>
      <c r="K68">
        <f>IF($A68="","",SUMIF(Posts!$B:$B,$A68,Posts!$L:$L))</f>
        <v/>
      </c>
      <c r="L68" s="12">
        <f>IF(OR($A68="",N(K68)=0),"",B68/K68)</f>
        <v/>
      </c>
      <c r="M68" s="12">
        <f>IF(OR($A68="",N(G68)=0),"",B68/G68)</f>
        <v/>
      </c>
    </row>
    <row r="69">
      <c r="A69">
        <f>IF(Creators!A69="","",Creators!A69)</f>
        <v/>
      </c>
      <c r="B69" s="12">
        <f>IF($A69="","",SUMIF(Costs!$A:$A,$A69,Costs!$F:$F))</f>
        <v/>
      </c>
      <c r="C69" s="12">
        <f>IF($A69="","",SUMIF('Codes &amp; links'!$A:$A,$A69,'Codes &amp; links'!$J:$J))</f>
        <v/>
      </c>
      <c r="D69" s="12">
        <f>IF($A69="","",C69*'Read me'!$B$11)</f>
        <v/>
      </c>
      <c r="E69" s="10">
        <f>IF(OR($A69="",N(B69)=0),"",(D69-B69)/B69)</f>
        <v/>
      </c>
      <c r="F69" s="11">
        <f>IF(OR($A69="",N(B69)=0),"",C69/B69)</f>
        <v/>
      </c>
      <c r="G69">
        <f>IF($A69="","",SUMIF('Codes &amp; links'!$A:$A,$A69,'Codes &amp; links'!$F:$F))</f>
        <v/>
      </c>
      <c r="H69">
        <f>IF($A69="","",COUNTIF(Posts!$B:$B,$A69))</f>
        <v/>
      </c>
      <c r="I69">
        <f>IF($A69="","",SUMIF(Posts!$B:$B,$A69,Posts!$F:$F))</f>
        <v/>
      </c>
      <c r="J69" s="12">
        <f>IF(OR($A69="",N(I69)=0),"",B69/I69*1000)</f>
        <v/>
      </c>
      <c r="K69">
        <f>IF($A69="","",SUMIF(Posts!$B:$B,$A69,Posts!$L:$L))</f>
        <v/>
      </c>
      <c r="L69" s="12">
        <f>IF(OR($A69="",N(K69)=0),"",B69/K69)</f>
        <v/>
      </c>
      <c r="M69" s="12">
        <f>IF(OR($A69="",N(G69)=0),"",B69/G69)</f>
        <v/>
      </c>
    </row>
    <row r="70">
      <c r="A70">
        <f>IF(Creators!A70="","",Creators!A70)</f>
        <v/>
      </c>
      <c r="B70" s="12">
        <f>IF($A70="","",SUMIF(Costs!$A:$A,$A70,Costs!$F:$F))</f>
        <v/>
      </c>
      <c r="C70" s="12">
        <f>IF($A70="","",SUMIF('Codes &amp; links'!$A:$A,$A70,'Codes &amp; links'!$J:$J))</f>
        <v/>
      </c>
      <c r="D70" s="12">
        <f>IF($A70="","",C70*'Read me'!$B$11)</f>
        <v/>
      </c>
      <c r="E70" s="10">
        <f>IF(OR($A70="",N(B70)=0),"",(D70-B70)/B70)</f>
        <v/>
      </c>
      <c r="F70" s="11">
        <f>IF(OR($A70="",N(B70)=0),"",C70/B70)</f>
        <v/>
      </c>
      <c r="G70">
        <f>IF($A70="","",SUMIF('Codes &amp; links'!$A:$A,$A70,'Codes &amp; links'!$F:$F))</f>
        <v/>
      </c>
      <c r="H70">
        <f>IF($A70="","",COUNTIF(Posts!$B:$B,$A70))</f>
        <v/>
      </c>
      <c r="I70">
        <f>IF($A70="","",SUMIF(Posts!$B:$B,$A70,Posts!$F:$F))</f>
        <v/>
      </c>
      <c r="J70" s="12">
        <f>IF(OR($A70="",N(I70)=0),"",B70/I70*1000)</f>
        <v/>
      </c>
      <c r="K70">
        <f>IF($A70="","",SUMIF(Posts!$B:$B,$A70,Posts!$L:$L))</f>
        <v/>
      </c>
      <c r="L70" s="12">
        <f>IF(OR($A70="",N(K70)=0),"",B70/K70)</f>
        <v/>
      </c>
      <c r="M70" s="12">
        <f>IF(OR($A70="",N(G70)=0),"",B70/G70)</f>
        <v/>
      </c>
    </row>
    <row r="71">
      <c r="A71">
        <f>IF(Creators!A71="","",Creators!A71)</f>
        <v/>
      </c>
      <c r="B71" s="12">
        <f>IF($A71="","",SUMIF(Costs!$A:$A,$A71,Costs!$F:$F))</f>
        <v/>
      </c>
      <c r="C71" s="12">
        <f>IF($A71="","",SUMIF('Codes &amp; links'!$A:$A,$A71,'Codes &amp; links'!$J:$J))</f>
        <v/>
      </c>
      <c r="D71" s="12">
        <f>IF($A71="","",C71*'Read me'!$B$11)</f>
        <v/>
      </c>
      <c r="E71" s="10">
        <f>IF(OR($A71="",N(B71)=0),"",(D71-B71)/B71)</f>
        <v/>
      </c>
      <c r="F71" s="11">
        <f>IF(OR($A71="",N(B71)=0),"",C71/B71)</f>
        <v/>
      </c>
      <c r="G71">
        <f>IF($A71="","",SUMIF('Codes &amp; links'!$A:$A,$A71,'Codes &amp; links'!$F:$F))</f>
        <v/>
      </c>
      <c r="H71">
        <f>IF($A71="","",COUNTIF(Posts!$B:$B,$A71))</f>
        <v/>
      </c>
      <c r="I71">
        <f>IF($A71="","",SUMIF(Posts!$B:$B,$A71,Posts!$F:$F))</f>
        <v/>
      </c>
      <c r="J71" s="12">
        <f>IF(OR($A71="",N(I71)=0),"",B71/I71*1000)</f>
        <v/>
      </c>
      <c r="K71">
        <f>IF($A71="","",SUMIF(Posts!$B:$B,$A71,Posts!$L:$L))</f>
        <v/>
      </c>
      <c r="L71" s="12">
        <f>IF(OR($A71="",N(K71)=0),"",B71/K71)</f>
        <v/>
      </c>
      <c r="M71" s="12">
        <f>IF(OR($A71="",N(G71)=0),"",B71/G71)</f>
        <v/>
      </c>
    </row>
    <row r="72">
      <c r="A72">
        <f>IF(Creators!A72="","",Creators!A72)</f>
        <v/>
      </c>
      <c r="B72" s="12">
        <f>IF($A72="","",SUMIF(Costs!$A:$A,$A72,Costs!$F:$F))</f>
        <v/>
      </c>
      <c r="C72" s="12">
        <f>IF($A72="","",SUMIF('Codes &amp; links'!$A:$A,$A72,'Codes &amp; links'!$J:$J))</f>
        <v/>
      </c>
      <c r="D72" s="12">
        <f>IF($A72="","",C72*'Read me'!$B$11)</f>
        <v/>
      </c>
      <c r="E72" s="10">
        <f>IF(OR($A72="",N(B72)=0),"",(D72-B72)/B72)</f>
        <v/>
      </c>
      <c r="F72" s="11">
        <f>IF(OR($A72="",N(B72)=0),"",C72/B72)</f>
        <v/>
      </c>
      <c r="G72">
        <f>IF($A72="","",SUMIF('Codes &amp; links'!$A:$A,$A72,'Codes &amp; links'!$F:$F))</f>
        <v/>
      </c>
      <c r="H72">
        <f>IF($A72="","",COUNTIF(Posts!$B:$B,$A72))</f>
        <v/>
      </c>
      <c r="I72">
        <f>IF($A72="","",SUMIF(Posts!$B:$B,$A72,Posts!$F:$F))</f>
        <v/>
      </c>
      <c r="J72" s="12">
        <f>IF(OR($A72="",N(I72)=0),"",B72/I72*1000)</f>
        <v/>
      </c>
      <c r="K72">
        <f>IF($A72="","",SUMIF(Posts!$B:$B,$A72,Posts!$L:$L))</f>
        <v/>
      </c>
      <c r="L72" s="12">
        <f>IF(OR($A72="",N(K72)=0),"",B72/K72)</f>
        <v/>
      </c>
      <c r="M72" s="12">
        <f>IF(OR($A72="",N(G72)=0),"",B72/G72)</f>
        <v/>
      </c>
    </row>
    <row r="73">
      <c r="A73">
        <f>IF(Creators!A73="","",Creators!A73)</f>
        <v/>
      </c>
      <c r="B73" s="12">
        <f>IF($A73="","",SUMIF(Costs!$A:$A,$A73,Costs!$F:$F))</f>
        <v/>
      </c>
      <c r="C73" s="12">
        <f>IF($A73="","",SUMIF('Codes &amp; links'!$A:$A,$A73,'Codes &amp; links'!$J:$J))</f>
        <v/>
      </c>
      <c r="D73" s="12">
        <f>IF($A73="","",C73*'Read me'!$B$11)</f>
        <v/>
      </c>
      <c r="E73" s="10">
        <f>IF(OR($A73="",N(B73)=0),"",(D73-B73)/B73)</f>
        <v/>
      </c>
      <c r="F73" s="11">
        <f>IF(OR($A73="",N(B73)=0),"",C73/B73)</f>
        <v/>
      </c>
      <c r="G73">
        <f>IF($A73="","",SUMIF('Codes &amp; links'!$A:$A,$A73,'Codes &amp; links'!$F:$F))</f>
        <v/>
      </c>
      <c r="H73">
        <f>IF($A73="","",COUNTIF(Posts!$B:$B,$A73))</f>
        <v/>
      </c>
      <c r="I73">
        <f>IF($A73="","",SUMIF(Posts!$B:$B,$A73,Posts!$F:$F))</f>
        <v/>
      </c>
      <c r="J73" s="12">
        <f>IF(OR($A73="",N(I73)=0),"",B73/I73*1000)</f>
        <v/>
      </c>
      <c r="K73">
        <f>IF($A73="","",SUMIF(Posts!$B:$B,$A73,Posts!$L:$L))</f>
        <v/>
      </c>
      <c r="L73" s="12">
        <f>IF(OR($A73="",N(K73)=0),"",B73/K73)</f>
        <v/>
      </c>
      <c r="M73" s="12">
        <f>IF(OR($A73="",N(G73)=0),"",B73/G73)</f>
        <v/>
      </c>
    </row>
    <row r="74">
      <c r="A74">
        <f>IF(Creators!A74="","",Creators!A74)</f>
        <v/>
      </c>
      <c r="B74" s="12">
        <f>IF($A74="","",SUMIF(Costs!$A:$A,$A74,Costs!$F:$F))</f>
        <v/>
      </c>
      <c r="C74" s="12">
        <f>IF($A74="","",SUMIF('Codes &amp; links'!$A:$A,$A74,'Codes &amp; links'!$J:$J))</f>
        <v/>
      </c>
      <c r="D74" s="12">
        <f>IF($A74="","",C74*'Read me'!$B$11)</f>
        <v/>
      </c>
      <c r="E74" s="10">
        <f>IF(OR($A74="",N(B74)=0),"",(D74-B74)/B74)</f>
        <v/>
      </c>
      <c r="F74" s="11">
        <f>IF(OR($A74="",N(B74)=0),"",C74/B74)</f>
        <v/>
      </c>
      <c r="G74">
        <f>IF($A74="","",SUMIF('Codes &amp; links'!$A:$A,$A74,'Codes &amp; links'!$F:$F))</f>
        <v/>
      </c>
      <c r="H74">
        <f>IF($A74="","",COUNTIF(Posts!$B:$B,$A74))</f>
        <v/>
      </c>
      <c r="I74">
        <f>IF($A74="","",SUMIF(Posts!$B:$B,$A74,Posts!$F:$F))</f>
        <v/>
      </c>
      <c r="J74" s="12">
        <f>IF(OR($A74="",N(I74)=0),"",B74/I74*1000)</f>
        <v/>
      </c>
      <c r="K74">
        <f>IF($A74="","",SUMIF(Posts!$B:$B,$A74,Posts!$L:$L))</f>
        <v/>
      </c>
      <c r="L74" s="12">
        <f>IF(OR($A74="",N(K74)=0),"",B74/K74)</f>
        <v/>
      </c>
      <c r="M74" s="12">
        <f>IF(OR($A74="",N(G74)=0),"",B74/G74)</f>
        <v/>
      </c>
    </row>
    <row r="75">
      <c r="A75">
        <f>IF(Creators!A75="","",Creators!A75)</f>
        <v/>
      </c>
      <c r="B75" s="12">
        <f>IF($A75="","",SUMIF(Costs!$A:$A,$A75,Costs!$F:$F))</f>
        <v/>
      </c>
      <c r="C75" s="12">
        <f>IF($A75="","",SUMIF('Codes &amp; links'!$A:$A,$A75,'Codes &amp; links'!$J:$J))</f>
        <v/>
      </c>
      <c r="D75" s="12">
        <f>IF($A75="","",C75*'Read me'!$B$11)</f>
        <v/>
      </c>
      <c r="E75" s="10">
        <f>IF(OR($A75="",N(B75)=0),"",(D75-B75)/B75)</f>
        <v/>
      </c>
      <c r="F75" s="11">
        <f>IF(OR($A75="",N(B75)=0),"",C75/B75)</f>
        <v/>
      </c>
      <c r="G75">
        <f>IF($A75="","",SUMIF('Codes &amp; links'!$A:$A,$A75,'Codes &amp; links'!$F:$F))</f>
        <v/>
      </c>
      <c r="H75">
        <f>IF($A75="","",COUNTIF(Posts!$B:$B,$A75))</f>
        <v/>
      </c>
      <c r="I75">
        <f>IF($A75="","",SUMIF(Posts!$B:$B,$A75,Posts!$F:$F))</f>
        <v/>
      </c>
      <c r="J75" s="12">
        <f>IF(OR($A75="",N(I75)=0),"",B75/I75*1000)</f>
        <v/>
      </c>
      <c r="K75">
        <f>IF($A75="","",SUMIF(Posts!$B:$B,$A75,Posts!$L:$L))</f>
        <v/>
      </c>
      <c r="L75" s="12">
        <f>IF(OR($A75="",N(K75)=0),"",B75/K75)</f>
        <v/>
      </c>
      <c r="M75" s="12">
        <f>IF(OR($A75="",N(G75)=0),"",B75/G75)</f>
        <v/>
      </c>
    </row>
    <row r="76">
      <c r="A76">
        <f>IF(Creators!A76="","",Creators!A76)</f>
        <v/>
      </c>
      <c r="B76" s="12">
        <f>IF($A76="","",SUMIF(Costs!$A:$A,$A76,Costs!$F:$F))</f>
        <v/>
      </c>
      <c r="C76" s="12">
        <f>IF($A76="","",SUMIF('Codes &amp; links'!$A:$A,$A76,'Codes &amp; links'!$J:$J))</f>
        <v/>
      </c>
      <c r="D76" s="12">
        <f>IF($A76="","",C76*'Read me'!$B$11)</f>
        <v/>
      </c>
      <c r="E76" s="10">
        <f>IF(OR($A76="",N(B76)=0),"",(D76-B76)/B76)</f>
        <v/>
      </c>
      <c r="F76" s="11">
        <f>IF(OR($A76="",N(B76)=0),"",C76/B76)</f>
        <v/>
      </c>
      <c r="G76">
        <f>IF($A76="","",SUMIF('Codes &amp; links'!$A:$A,$A76,'Codes &amp; links'!$F:$F))</f>
        <v/>
      </c>
      <c r="H76">
        <f>IF($A76="","",COUNTIF(Posts!$B:$B,$A76))</f>
        <v/>
      </c>
      <c r="I76">
        <f>IF($A76="","",SUMIF(Posts!$B:$B,$A76,Posts!$F:$F))</f>
        <v/>
      </c>
      <c r="J76" s="12">
        <f>IF(OR($A76="",N(I76)=0),"",B76/I76*1000)</f>
        <v/>
      </c>
      <c r="K76">
        <f>IF($A76="","",SUMIF(Posts!$B:$B,$A76,Posts!$L:$L))</f>
        <v/>
      </c>
      <c r="L76" s="12">
        <f>IF(OR($A76="",N(K76)=0),"",B76/K76)</f>
        <v/>
      </c>
      <c r="M76" s="12">
        <f>IF(OR($A76="",N(G76)=0),"",B76/G76)</f>
        <v/>
      </c>
    </row>
    <row r="77">
      <c r="A77">
        <f>IF(Creators!A77="","",Creators!A77)</f>
        <v/>
      </c>
      <c r="B77" s="12">
        <f>IF($A77="","",SUMIF(Costs!$A:$A,$A77,Costs!$F:$F))</f>
        <v/>
      </c>
      <c r="C77" s="12">
        <f>IF($A77="","",SUMIF('Codes &amp; links'!$A:$A,$A77,'Codes &amp; links'!$J:$J))</f>
        <v/>
      </c>
      <c r="D77" s="12">
        <f>IF($A77="","",C77*'Read me'!$B$11)</f>
        <v/>
      </c>
      <c r="E77" s="10">
        <f>IF(OR($A77="",N(B77)=0),"",(D77-B77)/B77)</f>
        <v/>
      </c>
      <c r="F77" s="11">
        <f>IF(OR($A77="",N(B77)=0),"",C77/B77)</f>
        <v/>
      </c>
      <c r="G77">
        <f>IF($A77="","",SUMIF('Codes &amp; links'!$A:$A,$A77,'Codes &amp; links'!$F:$F))</f>
        <v/>
      </c>
      <c r="H77">
        <f>IF($A77="","",COUNTIF(Posts!$B:$B,$A77))</f>
        <v/>
      </c>
      <c r="I77">
        <f>IF($A77="","",SUMIF(Posts!$B:$B,$A77,Posts!$F:$F))</f>
        <v/>
      </c>
      <c r="J77" s="12">
        <f>IF(OR($A77="",N(I77)=0),"",B77/I77*1000)</f>
        <v/>
      </c>
      <c r="K77">
        <f>IF($A77="","",SUMIF(Posts!$B:$B,$A77,Posts!$L:$L))</f>
        <v/>
      </c>
      <c r="L77" s="12">
        <f>IF(OR($A77="",N(K77)=0),"",B77/K77)</f>
        <v/>
      </c>
      <c r="M77" s="12">
        <f>IF(OR($A77="",N(G77)=0),"",B77/G77)</f>
        <v/>
      </c>
    </row>
    <row r="78">
      <c r="A78">
        <f>IF(Creators!A78="","",Creators!A78)</f>
        <v/>
      </c>
      <c r="B78" s="12">
        <f>IF($A78="","",SUMIF(Costs!$A:$A,$A78,Costs!$F:$F))</f>
        <v/>
      </c>
      <c r="C78" s="12">
        <f>IF($A78="","",SUMIF('Codes &amp; links'!$A:$A,$A78,'Codes &amp; links'!$J:$J))</f>
        <v/>
      </c>
      <c r="D78" s="12">
        <f>IF($A78="","",C78*'Read me'!$B$11)</f>
        <v/>
      </c>
      <c r="E78" s="10">
        <f>IF(OR($A78="",N(B78)=0),"",(D78-B78)/B78)</f>
        <v/>
      </c>
      <c r="F78" s="11">
        <f>IF(OR($A78="",N(B78)=0),"",C78/B78)</f>
        <v/>
      </c>
      <c r="G78">
        <f>IF($A78="","",SUMIF('Codes &amp; links'!$A:$A,$A78,'Codes &amp; links'!$F:$F))</f>
        <v/>
      </c>
      <c r="H78">
        <f>IF($A78="","",COUNTIF(Posts!$B:$B,$A78))</f>
        <v/>
      </c>
      <c r="I78">
        <f>IF($A78="","",SUMIF(Posts!$B:$B,$A78,Posts!$F:$F))</f>
        <v/>
      </c>
      <c r="J78" s="12">
        <f>IF(OR($A78="",N(I78)=0),"",B78/I78*1000)</f>
        <v/>
      </c>
      <c r="K78">
        <f>IF($A78="","",SUMIF(Posts!$B:$B,$A78,Posts!$L:$L))</f>
        <v/>
      </c>
      <c r="L78" s="12">
        <f>IF(OR($A78="",N(K78)=0),"",B78/K78)</f>
        <v/>
      </c>
      <c r="M78" s="12">
        <f>IF(OR($A78="",N(G78)=0),"",B78/G78)</f>
        <v/>
      </c>
    </row>
    <row r="79">
      <c r="A79">
        <f>IF(Creators!A79="","",Creators!A79)</f>
        <v/>
      </c>
      <c r="B79" s="12">
        <f>IF($A79="","",SUMIF(Costs!$A:$A,$A79,Costs!$F:$F))</f>
        <v/>
      </c>
      <c r="C79" s="12">
        <f>IF($A79="","",SUMIF('Codes &amp; links'!$A:$A,$A79,'Codes &amp; links'!$J:$J))</f>
        <v/>
      </c>
      <c r="D79" s="12">
        <f>IF($A79="","",C79*'Read me'!$B$11)</f>
        <v/>
      </c>
      <c r="E79" s="10">
        <f>IF(OR($A79="",N(B79)=0),"",(D79-B79)/B79)</f>
        <v/>
      </c>
      <c r="F79" s="11">
        <f>IF(OR($A79="",N(B79)=0),"",C79/B79)</f>
        <v/>
      </c>
      <c r="G79">
        <f>IF($A79="","",SUMIF('Codes &amp; links'!$A:$A,$A79,'Codes &amp; links'!$F:$F))</f>
        <v/>
      </c>
      <c r="H79">
        <f>IF($A79="","",COUNTIF(Posts!$B:$B,$A79))</f>
        <v/>
      </c>
      <c r="I79">
        <f>IF($A79="","",SUMIF(Posts!$B:$B,$A79,Posts!$F:$F))</f>
        <v/>
      </c>
      <c r="J79" s="12">
        <f>IF(OR($A79="",N(I79)=0),"",B79/I79*1000)</f>
        <v/>
      </c>
      <c r="K79">
        <f>IF($A79="","",SUMIF(Posts!$B:$B,$A79,Posts!$L:$L))</f>
        <v/>
      </c>
      <c r="L79" s="12">
        <f>IF(OR($A79="",N(K79)=0),"",B79/K79)</f>
        <v/>
      </c>
      <c r="M79" s="12">
        <f>IF(OR($A79="",N(G79)=0),"",B79/G79)</f>
        <v/>
      </c>
    </row>
    <row r="80">
      <c r="A80">
        <f>IF(Creators!A80="","",Creators!A80)</f>
        <v/>
      </c>
      <c r="B80" s="12">
        <f>IF($A80="","",SUMIF(Costs!$A:$A,$A80,Costs!$F:$F))</f>
        <v/>
      </c>
      <c r="C80" s="12">
        <f>IF($A80="","",SUMIF('Codes &amp; links'!$A:$A,$A80,'Codes &amp; links'!$J:$J))</f>
        <v/>
      </c>
      <c r="D80" s="12">
        <f>IF($A80="","",C80*'Read me'!$B$11)</f>
        <v/>
      </c>
      <c r="E80" s="10">
        <f>IF(OR($A80="",N(B80)=0),"",(D80-B80)/B80)</f>
        <v/>
      </c>
      <c r="F80" s="11">
        <f>IF(OR($A80="",N(B80)=0),"",C80/B80)</f>
        <v/>
      </c>
      <c r="G80">
        <f>IF($A80="","",SUMIF('Codes &amp; links'!$A:$A,$A80,'Codes &amp; links'!$F:$F))</f>
        <v/>
      </c>
      <c r="H80">
        <f>IF($A80="","",COUNTIF(Posts!$B:$B,$A80))</f>
        <v/>
      </c>
      <c r="I80">
        <f>IF($A80="","",SUMIF(Posts!$B:$B,$A80,Posts!$F:$F))</f>
        <v/>
      </c>
      <c r="J80" s="12">
        <f>IF(OR($A80="",N(I80)=0),"",B80/I80*1000)</f>
        <v/>
      </c>
      <c r="K80">
        <f>IF($A80="","",SUMIF(Posts!$B:$B,$A80,Posts!$L:$L))</f>
        <v/>
      </c>
      <c r="L80" s="12">
        <f>IF(OR($A80="",N(K80)=0),"",B80/K80)</f>
        <v/>
      </c>
      <c r="M80" s="12">
        <f>IF(OR($A80="",N(G80)=0),"",B80/G80)</f>
        <v/>
      </c>
    </row>
    <row r="81">
      <c r="A81">
        <f>IF(Creators!A81="","",Creators!A81)</f>
        <v/>
      </c>
      <c r="B81" s="12">
        <f>IF($A81="","",SUMIF(Costs!$A:$A,$A81,Costs!$F:$F))</f>
        <v/>
      </c>
      <c r="C81" s="12">
        <f>IF($A81="","",SUMIF('Codes &amp; links'!$A:$A,$A81,'Codes &amp; links'!$J:$J))</f>
        <v/>
      </c>
      <c r="D81" s="12">
        <f>IF($A81="","",C81*'Read me'!$B$11)</f>
        <v/>
      </c>
      <c r="E81" s="10">
        <f>IF(OR($A81="",N(B81)=0),"",(D81-B81)/B81)</f>
        <v/>
      </c>
      <c r="F81" s="11">
        <f>IF(OR($A81="",N(B81)=0),"",C81/B81)</f>
        <v/>
      </c>
      <c r="G81">
        <f>IF($A81="","",SUMIF('Codes &amp; links'!$A:$A,$A81,'Codes &amp; links'!$F:$F))</f>
        <v/>
      </c>
      <c r="H81">
        <f>IF($A81="","",COUNTIF(Posts!$B:$B,$A81))</f>
        <v/>
      </c>
      <c r="I81">
        <f>IF($A81="","",SUMIF(Posts!$B:$B,$A81,Posts!$F:$F))</f>
        <v/>
      </c>
      <c r="J81" s="12">
        <f>IF(OR($A81="",N(I81)=0),"",B81/I81*1000)</f>
        <v/>
      </c>
      <c r="K81">
        <f>IF($A81="","",SUMIF(Posts!$B:$B,$A81,Posts!$L:$L))</f>
        <v/>
      </c>
      <c r="L81" s="12">
        <f>IF(OR($A81="",N(K81)=0),"",B81/K81)</f>
        <v/>
      </c>
      <c r="M81" s="12">
        <f>IF(OR($A81="",N(G81)=0),"",B81/G81)</f>
        <v/>
      </c>
    </row>
    <row r="82">
      <c r="A82">
        <f>IF(Creators!A82="","",Creators!A82)</f>
        <v/>
      </c>
      <c r="B82" s="12">
        <f>IF($A82="","",SUMIF(Costs!$A:$A,$A82,Costs!$F:$F))</f>
        <v/>
      </c>
      <c r="C82" s="12">
        <f>IF($A82="","",SUMIF('Codes &amp; links'!$A:$A,$A82,'Codes &amp; links'!$J:$J))</f>
        <v/>
      </c>
      <c r="D82" s="12">
        <f>IF($A82="","",C82*'Read me'!$B$11)</f>
        <v/>
      </c>
      <c r="E82" s="10">
        <f>IF(OR($A82="",N(B82)=0),"",(D82-B82)/B82)</f>
        <v/>
      </c>
      <c r="F82" s="11">
        <f>IF(OR($A82="",N(B82)=0),"",C82/B82)</f>
        <v/>
      </c>
      <c r="G82">
        <f>IF($A82="","",SUMIF('Codes &amp; links'!$A:$A,$A82,'Codes &amp; links'!$F:$F))</f>
        <v/>
      </c>
      <c r="H82">
        <f>IF($A82="","",COUNTIF(Posts!$B:$B,$A82))</f>
        <v/>
      </c>
      <c r="I82">
        <f>IF($A82="","",SUMIF(Posts!$B:$B,$A82,Posts!$F:$F))</f>
        <v/>
      </c>
      <c r="J82" s="12">
        <f>IF(OR($A82="",N(I82)=0),"",B82/I82*1000)</f>
        <v/>
      </c>
      <c r="K82">
        <f>IF($A82="","",SUMIF(Posts!$B:$B,$A82,Posts!$L:$L))</f>
        <v/>
      </c>
      <c r="L82" s="12">
        <f>IF(OR($A82="",N(K82)=0),"",B82/K82)</f>
        <v/>
      </c>
      <c r="M82" s="12">
        <f>IF(OR($A82="",N(G82)=0),"",B82/G82)</f>
        <v/>
      </c>
    </row>
    <row r="83">
      <c r="A83">
        <f>IF(Creators!A83="","",Creators!A83)</f>
        <v/>
      </c>
      <c r="B83" s="12">
        <f>IF($A83="","",SUMIF(Costs!$A:$A,$A83,Costs!$F:$F))</f>
        <v/>
      </c>
      <c r="C83" s="12">
        <f>IF($A83="","",SUMIF('Codes &amp; links'!$A:$A,$A83,'Codes &amp; links'!$J:$J))</f>
        <v/>
      </c>
      <c r="D83" s="12">
        <f>IF($A83="","",C83*'Read me'!$B$11)</f>
        <v/>
      </c>
      <c r="E83" s="10">
        <f>IF(OR($A83="",N(B83)=0),"",(D83-B83)/B83)</f>
        <v/>
      </c>
      <c r="F83" s="11">
        <f>IF(OR($A83="",N(B83)=0),"",C83/B83)</f>
        <v/>
      </c>
      <c r="G83">
        <f>IF($A83="","",SUMIF('Codes &amp; links'!$A:$A,$A83,'Codes &amp; links'!$F:$F))</f>
        <v/>
      </c>
      <c r="H83">
        <f>IF($A83="","",COUNTIF(Posts!$B:$B,$A83))</f>
        <v/>
      </c>
      <c r="I83">
        <f>IF($A83="","",SUMIF(Posts!$B:$B,$A83,Posts!$F:$F))</f>
        <v/>
      </c>
      <c r="J83" s="12">
        <f>IF(OR($A83="",N(I83)=0),"",B83/I83*1000)</f>
        <v/>
      </c>
      <c r="K83">
        <f>IF($A83="","",SUMIF(Posts!$B:$B,$A83,Posts!$L:$L))</f>
        <v/>
      </c>
      <c r="L83" s="12">
        <f>IF(OR($A83="",N(K83)=0),"",B83/K83)</f>
        <v/>
      </c>
      <c r="M83" s="12">
        <f>IF(OR($A83="",N(G83)=0),"",B83/G83)</f>
        <v/>
      </c>
    </row>
    <row r="84">
      <c r="A84">
        <f>IF(Creators!A84="","",Creators!A84)</f>
        <v/>
      </c>
      <c r="B84" s="12">
        <f>IF($A84="","",SUMIF(Costs!$A:$A,$A84,Costs!$F:$F))</f>
        <v/>
      </c>
      <c r="C84" s="12">
        <f>IF($A84="","",SUMIF('Codes &amp; links'!$A:$A,$A84,'Codes &amp; links'!$J:$J))</f>
        <v/>
      </c>
      <c r="D84" s="12">
        <f>IF($A84="","",C84*'Read me'!$B$11)</f>
        <v/>
      </c>
      <c r="E84" s="10">
        <f>IF(OR($A84="",N(B84)=0),"",(D84-B84)/B84)</f>
        <v/>
      </c>
      <c r="F84" s="11">
        <f>IF(OR($A84="",N(B84)=0),"",C84/B84)</f>
        <v/>
      </c>
      <c r="G84">
        <f>IF($A84="","",SUMIF('Codes &amp; links'!$A:$A,$A84,'Codes &amp; links'!$F:$F))</f>
        <v/>
      </c>
      <c r="H84">
        <f>IF($A84="","",COUNTIF(Posts!$B:$B,$A84))</f>
        <v/>
      </c>
      <c r="I84">
        <f>IF($A84="","",SUMIF(Posts!$B:$B,$A84,Posts!$F:$F))</f>
        <v/>
      </c>
      <c r="J84" s="12">
        <f>IF(OR($A84="",N(I84)=0),"",B84/I84*1000)</f>
        <v/>
      </c>
      <c r="K84">
        <f>IF($A84="","",SUMIF(Posts!$B:$B,$A84,Posts!$L:$L))</f>
        <v/>
      </c>
      <c r="L84" s="12">
        <f>IF(OR($A84="",N(K84)=0),"",B84/K84)</f>
        <v/>
      </c>
      <c r="M84" s="12">
        <f>IF(OR($A84="",N(G84)=0),"",B84/G84)</f>
        <v/>
      </c>
    </row>
    <row r="85">
      <c r="A85">
        <f>IF(Creators!A85="","",Creators!A85)</f>
        <v/>
      </c>
      <c r="B85" s="12">
        <f>IF($A85="","",SUMIF(Costs!$A:$A,$A85,Costs!$F:$F))</f>
        <v/>
      </c>
      <c r="C85" s="12">
        <f>IF($A85="","",SUMIF('Codes &amp; links'!$A:$A,$A85,'Codes &amp; links'!$J:$J))</f>
        <v/>
      </c>
      <c r="D85" s="12">
        <f>IF($A85="","",C85*'Read me'!$B$11)</f>
        <v/>
      </c>
      <c r="E85" s="10">
        <f>IF(OR($A85="",N(B85)=0),"",(D85-B85)/B85)</f>
        <v/>
      </c>
      <c r="F85" s="11">
        <f>IF(OR($A85="",N(B85)=0),"",C85/B85)</f>
        <v/>
      </c>
      <c r="G85">
        <f>IF($A85="","",SUMIF('Codes &amp; links'!$A:$A,$A85,'Codes &amp; links'!$F:$F))</f>
        <v/>
      </c>
      <c r="H85">
        <f>IF($A85="","",COUNTIF(Posts!$B:$B,$A85))</f>
        <v/>
      </c>
      <c r="I85">
        <f>IF($A85="","",SUMIF(Posts!$B:$B,$A85,Posts!$F:$F))</f>
        <v/>
      </c>
      <c r="J85" s="12">
        <f>IF(OR($A85="",N(I85)=0),"",B85/I85*1000)</f>
        <v/>
      </c>
      <c r="K85">
        <f>IF($A85="","",SUMIF(Posts!$B:$B,$A85,Posts!$L:$L))</f>
        <v/>
      </c>
      <c r="L85" s="12">
        <f>IF(OR($A85="",N(K85)=0),"",B85/K85)</f>
        <v/>
      </c>
      <c r="M85" s="12">
        <f>IF(OR($A85="",N(G85)=0),"",B85/G85)</f>
        <v/>
      </c>
    </row>
    <row r="86">
      <c r="A86">
        <f>IF(Creators!A86="","",Creators!A86)</f>
        <v/>
      </c>
      <c r="B86" s="12">
        <f>IF($A86="","",SUMIF(Costs!$A:$A,$A86,Costs!$F:$F))</f>
        <v/>
      </c>
      <c r="C86" s="12">
        <f>IF($A86="","",SUMIF('Codes &amp; links'!$A:$A,$A86,'Codes &amp; links'!$J:$J))</f>
        <v/>
      </c>
      <c r="D86" s="12">
        <f>IF($A86="","",C86*'Read me'!$B$11)</f>
        <v/>
      </c>
      <c r="E86" s="10">
        <f>IF(OR($A86="",N(B86)=0),"",(D86-B86)/B86)</f>
        <v/>
      </c>
      <c r="F86" s="11">
        <f>IF(OR($A86="",N(B86)=0),"",C86/B86)</f>
        <v/>
      </c>
      <c r="G86">
        <f>IF($A86="","",SUMIF('Codes &amp; links'!$A:$A,$A86,'Codes &amp; links'!$F:$F))</f>
        <v/>
      </c>
      <c r="H86">
        <f>IF($A86="","",COUNTIF(Posts!$B:$B,$A86))</f>
        <v/>
      </c>
      <c r="I86">
        <f>IF($A86="","",SUMIF(Posts!$B:$B,$A86,Posts!$F:$F))</f>
        <v/>
      </c>
      <c r="J86" s="12">
        <f>IF(OR($A86="",N(I86)=0),"",B86/I86*1000)</f>
        <v/>
      </c>
      <c r="K86">
        <f>IF($A86="","",SUMIF(Posts!$B:$B,$A86,Posts!$L:$L))</f>
        <v/>
      </c>
      <c r="L86" s="12">
        <f>IF(OR($A86="",N(K86)=0),"",B86/K86)</f>
        <v/>
      </c>
      <c r="M86" s="12">
        <f>IF(OR($A86="",N(G86)=0),"",B86/G86)</f>
        <v/>
      </c>
    </row>
    <row r="87">
      <c r="A87">
        <f>IF(Creators!A87="","",Creators!A87)</f>
        <v/>
      </c>
      <c r="B87" s="12">
        <f>IF($A87="","",SUMIF(Costs!$A:$A,$A87,Costs!$F:$F))</f>
        <v/>
      </c>
      <c r="C87" s="12">
        <f>IF($A87="","",SUMIF('Codes &amp; links'!$A:$A,$A87,'Codes &amp; links'!$J:$J))</f>
        <v/>
      </c>
      <c r="D87" s="12">
        <f>IF($A87="","",C87*'Read me'!$B$11)</f>
        <v/>
      </c>
      <c r="E87" s="10">
        <f>IF(OR($A87="",N(B87)=0),"",(D87-B87)/B87)</f>
        <v/>
      </c>
      <c r="F87" s="11">
        <f>IF(OR($A87="",N(B87)=0),"",C87/B87)</f>
        <v/>
      </c>
      <c r="G87">
        <f>IF($A87="","",SUMIF('Codes &amp; links'!$A:$A,$A87,'Codes &amp; links'!$F:$F))</f>
        <v/>
      </c>
      <c r="H87">
        <f>IF($A87="","",COUNTIF(Posts!$B:$B,$A87))</f>
        <v/>
      </c>
      <c r="I87">
        <f>IF($A87="","",SUMIF(Posts!$B:$B,$A87,Posts!$F:$F))</f>
        <v/>
      </c>
      <c r="J87" s="12">
        <f>IF(OR($A87="",N(I87)=0),"",B87/I87*1000)</f>
        <v/>
      </c>
      <c r="K87">
        <f>IF($A87="","",SUMIF(Posts!$B:$B,$A87,Posts!$L:$L))</f>
        <v/>
      </c>
      <c r="L87" s="12">
        <f>IF(OR($A87="",N(K87)=0),"",B87/K87)</f>
        <v/>
      </c>
      <c r="M87" s="12">
        <f>IF(OR($A87="",N(G87)=0),"",B87/G87)</f>
        <v/>
      </c>
    </row>
    <row r="88">
      <c r="A88">
        <f>IF(Creators!A88="","",Creators!A88)</f>
        <v/>
      </c>
      <c r="B88" s="12">
        <f>IF($A88="","",SUMIF(Costs!$A:$A,$A88,Costs!$F:$F))</f>
        <v/>
      </c>
      <c r="C88" s="12">
        <f>IF($A88="","",SUMIF('Codes &amp; links'!$A:$A,$A88,'Codes &amp; links'!$J:$J))</f>
        <v/>
      </c>
      <c r="D88" s="12">
        <f>IF($A88="","",C88*'Read me'!$B$11)</f>
        <v/>
      </c>
      <c r="E88" s="10">
        <f>IF(OR($A88="",N(B88)=0),"",(D88-B88)/B88)</f>
        <v/>
      </c>
      <c r="F88" s="11">
        <f>IF(OR($A88="",N(B88)=0),"",C88/B88)</f>
        <v/>
      </c>
      <c r="G88">
        <f>IF($A88="","",SUMIF('Codes &amp; links'!$A:$A,$A88,'Codes &amp; links'!$F:$F))</f>
        <v/>
      </c>
      <c r="H88">
        <f>IF($A88="","",COUNTIF(Posts!$B:$B,$A88))</f>
        <v/>
      </c>
      <c r="I88">
        <f>IF($A88="","",SUMIF(Posts!$B:$B,$A88,Posts!$F:$F))</f>
        <v/>
      </c>
      <c r="J88" s="12">
        <f>IF(OR($A88="",N(I88)=0),"",B88/I88*1000)</f>
        <v/>
      </c>
      <c r="K88">
        <f>IF($A88="","",SUMIF(Posts!$B:$B,$A88,Posts!$L:$L))</f>
        <v/>
      </c>
      <c r="L88" s="12">
        <f>IF(OR($A88="",N(K88)=0),"",B88/K88)</f>
        <v/>
      </c>
      <c r="M88" s="12">
        <f>IF(OR($A88="",N(G88)=0),"",B88/G88)</f>
        <v/>
      </c>
    </row>
    <row r="89">
      <c r="A89">
        <f>IF(Creators!A89="","",Creators!A89)</f>
        <v/>
      </c>
      <c r="B89" s="12">
        <f>IF($A89="","",SUMIF(Costs!$A:$A,$A89,Costs!$F:$F))</f>
        <v/>
      </c>
      <c r="C89" s="12">
        <f>IF($A89="","",SUMIF('Codes &amp; links'!$A:$A,$A89,'Codes &amp; links'!$J:$J))</f>
        <v/>
      </c>
      <c r="D89" s="12">
        <f>IF($A89="","",C89*'Read me'!$B$11)</f>
        <v/>
      </c>
      <c r="E89" s="10">
        <f>IF(OR($A89="",N(B89)=0),"",(D89-B89)/B89)</f>
        <v/>
      </c>
      <c r="F89" s="11">
        <f>IF(OR($A89="",N(B89)=0),"",C89/B89)</f>
        <v/>
      </c>
      <c r="G89">
        <f>IF($A89="","",SUMIF('Codes &amp; links'!$A:$A,$A89,'Codes &amp; links'!$F:$F))</f>
        <v/>
      </c>
      <c r="H89">
        <f>IF($A89="","",COUNTIF(Posts!$B:$B,$A89))</f>
        <v/>
      </c>
      <c r="I89">
        <f>IF($A89="","",SUMIF(Posts!$B:$B,$A89,Posts!$F:$F))</f>
        <v/>
      </c>
      <c r="J89" s="12">
        <f>IF(OR($A89="",N(I89)=0),"",B89/I89*1000)</f>
        <v/>
      </c>
      <c r="K89">
        <f>IF($A89="","",SUMIF(Posts!$B:$B,$A89,Posts!$L:$L))</f>
        <v/>
      </c>
      <c r="L89" s="12">
        <f>IF(OR($A89="",N(K89)=0),"",B89/K89)</f>
        <v/>
      </c>
      <c r="M89" s="12">
        <f>IF(OR($A89="",N(G89)=0),"",B89/G89)</f>
        <v/>
      </c>
    </row>
    <row r="90">
      <c r="A90">
        <f>IF(Creators!A90="","",Creators!A90)</f>
        <v/>
      </c>
      <c r="B90" s="12">
        <f>IF($A90="","",SUMIF(Costs!$A:$A,$A90,Costs!$F:$F))</f>
        <v/>
      </c>
      <c r="C90" s="12">
        <f>IF($A90="","",SUMIF('Codes &amp; links'!$A:$A,$A90,'Codes &amp; links'!$J:$J))</f>
        <v/>
      </c>
      <c r="D90" s="12">
        <f>IF($A90="","",C90*'Read me'!$B$11)</f>
        <v/>
      </c>
      <c r="E90" s="10">
        <f>IF(OR($A90="",N(B90)=0),"",(D90-B90)/B90)</f>
        <v/>
      </c>
      <c r="F90" s="11">
        <f>IF(OR($A90="",N(B90)=0),"",C90/B90)</f>
        <v/>
      </c>
      <c r="G90">
        <f>IF($A90="","",SUMIF('Codes &amp; links'!$A:$A,$A90,'Codes &amp; links'!$F:$F))</f>
        <v/>
      </c>
      <c r="H90">
        <f>IF($A90="","",COUNTIF(Posts!$B:$B,$A90))</f>
        <v/>
      </c>
      <c r="I90">
        <f>IF($A90="","",SUMIF(Posts!$B:$B,$A90,Posts!$F:$F))</f>
        <v/>
      </c>
      <c r="J90" s="12">
        <f>IF(OR($A90="",N(I90)=0),"",B90/I90*1000)</f>
        <v/>
      </c>
      <c r="K90">
        <f>IF($A90="","",SUMIF(Posts!$B:$B,$A90,Posts!$L:$L))</f>
        <v/>
      </c>
      <c r="L90" s="12">
        <f>IF(OR($A90="",N(K90)=0),"",B90/K90)</f>
        <v/>
      </c>
      <c r="M90" s="12">
        <f>IF(OR($A90="",N(G90)=0),"",B90/G90)</f>
        <v/>
      </c>
    </row>
    <row r="91">
      <c r="A91">
        <f>IF(Creators!A91="","",Creators!A91)</f>
        <v/>
      </c>
      <c r="B91" s="12">
        <f>IF($A91="","",SUMIF(Costs!$A:$A,$A91,Costs!$F:$F))</f>
        <v/>
      </c>
      <c r="C91" s="12">
        <f>IF($A91="","",SUMIF('Codes &amp; links'!$A:$A,$A91,'Codes &amp; links'!$J:$J))</f>
        <v/>
      </c>
      <c r="D91" s="12">
        <f>IF($A91="","",C91*'Read me'!$B$11)</f>
        <v/>
      </c>
      <c r="E91" s="10">
        <f>IF(OR($A91="",N(B91)=0),"",(D91-B91)/B91)</f>
        <v/>
      </c>
      <c r="F91" s="11">
        <f>IF(OR($A91="",N(B91)=0),"",C91/B91)</f>
        <v/>
      </c>
      <c r="G91">
        <f>IF($A91="","",SUMIF('Codes &amp; links'!$A:$A,$A91,'Codes &amp; links'!$F:$F))</f>
        <v/>
      </c>
      <c r="H91">
        <f>IF($A91="","",COUNTIF(Posts!$B:$B,$A91))</f>
        <v/>
      </c>
      <c r="I91">
        <f>IF($A91="","",SUMIF(Posts!$B:$B,$A91,Posts!$F:$F))</f>
        <v/>
      </c>
      <c r="J91" s="12">
        <f>IF(OR($A91="",N(I91)=0),"",B91/I91*1000)</f>
        <v/>
      </c>
      <c r="K91">
        <f>IF($A91="","",SUMIF(Posts!$B:$B,$A91,Posts!$L:$L))</f>
        <v/>
      </c>
      <c r="L91" s="12">
        <f>IF(OR($A91="",N(K91)=0),"",B91/K91)</f>
        <v/>
      </c>
      <c r="M91" s="12">
        <f>IF(OR($A91="",N(G91)=0),"",B91/G91)</f>
        <v/>
      </c>
    </row>
    <row r="92">
      <c r="A92">
        <f>IF(Creators!A92="","",Creators!A92)</f>
        <v/>
      </c>
      <c r="B92" s="12">
        <f>IF($A92="","",SUMIF(Costs!$A:$A,$A92,Costs!$F:$F))</f>
        <v/>
      </c>
      <c r="C92" s="12">
        <f>IF($A92="","",SUMIF('Codes &amp; links'!$A:$A,$A92,'Codes &amp; links'!$J:$J))</f>
        <v/>
      </c>
      <c r="D92" s="12">
        <f>IF($A92="","",C92*'Read me'!$B$11)</f>
        <v/>
      </c>
      <c r="E92" s="10">
        <f>IF(OR($A92="",N(B92)=0),"",(D92-B92)/B92)</f>
        <v/>
      </c>
      <c r="F92" s="11">
        <f>IF(OR($A92="",N(B92)=0),"",C92/B92)</f>
        <v/>
      </c>
      <c r="G92">
        <f>IF($A92="","",SUMIF('Codes &amp; links'!$A:$A,$A92,'Codes &amp; links'!$F:$F))</f>
        <v/>
      </c>
      <c r="H92">
        <f>IF($A92="","",COUNTIF(Posts!$B:$B,$A92))</f>
        <v/>
      </c>
      <c r="I92">
        <f>IF($A92="","",SUMIF(Posts!$B:$B,$A92,Posts!$F:$F))</f>
        <v/>
      </c>
      <c r="J92" s="12">
        <f>IF(OR($A92="",N(I92)=0),"",B92/I92*1000)</f>
        <v/>
      </c>
      <c r="K92">
        <f>IF($A92="","",SUMIF(Posts!$B:$B,$A92,Posts!$L:$L))</f>
        <v/>
      </c>
      <c r="L92" s="12">
        <f>IF(OR($A92="",N(K92)=0),"",B92/K92)</f>
        <v/>
      </c>
      <c r="M92" s="12">
        <f>IF(OR($A92="",N(G92)=0),"",B92/G92)</f>
        <v/>
      </c>
    </row>
    <row r="93">
      <c r="A93">
        <f>IF(Creators!A93="","",Creators!A93)</f>
        <v/>
      </c>
      <c r="B93" s="12">
        <f>IF($A93="","",SUMIF(Costs!$A:$A,$A93,Costs!$F:$F))</f>
        <v/>
      </c>
      <c r="C93" s="12">
        <f>IF($A93="","",SUMIF('Codes &amp; links'!$A:$A,$A93,'Codes &amp; links'!$J:$J))</f>
        <v/>
      </c>
      <c r="D93" s="12">
        <f>IF($A93="","",C93*'Read me'!$B$11)</f>
        <v/>
      </c>
      <c r="E93" s="10">
        <f>IF(OR($A93="",N(B93)=0),"",(D93-B93)/B93)</f>
        <v/>
      </c>
      <c r="F93" s="11">
        <f>IF(OR($A93="",N(B93)=0),"",C93/B93)</f>
        <v/>
      </c>
      <c r="G93">
        <f>IF($A93="","",SUMIF('Codes &amp; links'!$A:$A,$A93,'Codes &amp; links'!$F:$F))</f>
        <v/>
      </c>
      <c r="H93">
        <f>IF($A93="","",COUNTIF(Posts!$B:$B,$A93))</f>
        <v/>
      </c>
      <c r="I93">
        <f>IF($A93="","",SUMIF(Posts!$B:$B,$A93,Posts!$F:$F))</f>
        <v/>
      </c>
      <c r="J93" s="12">
        <f>IF(OR($A93="",N(I93)=0),"",B93/I93*1000)</f>
        <v/>
      </c>
      <c r="K93">
        <f>IF($A93="","",SUMIF(Posts!$B:$B,$A93,Posts!$L:$L))</f>
        <v/>
      </c>
      <c r="L93" s="12">
        <f>IF(OR($A93="",N(K93)=0),"",B93/K93)</f>
        <v/>
      </c>
      <c r="M93" s="12">
        <f>IF(OR($A93="",N(G93)=0),"",B93/G93)</f>
        <v/>
      </c>
    </row>
    <row r="94">
      <c r="A94">
        <f>IF(Creators!A94="","",Creators!A94)</f>
        <v/>
      </c>
      <c r="B94" s="12">
        <f>IF($A94="","",SUMIF(Costs!$A:$A,$A94,Costs!$F:$F))</f>
        <v/>
      </c>
      <c r="C94" s="12">
        <f>IF($A94="","",SUMIF('Codes &amp; links'!$A:$A,$A94,'Codes &amp; links'!$J:$J))</f>
        <v/>
      </c>
      <c r="D94" s="12">
        <f>IF($A94="","",C94*'Read me'!$B$11)</f>
        <v/>
      </c>
      <c r="E94" s="10">
        <f>IF(OR($A94="",N(B94)=0),"",(D94-B94)/B94)</f>
        <v/>
      </c>
      <c r="F94" s="11">
        <f>IF(OR($A94="",N(B94)=0),"",C94/B94)</f>
        <v/>
      </c>
      <c r="G94">
        <f>IF($A94="","",SUMIF('Codes &amp; links'!$A:$A,$A94,'Codes &amp; links'!$F:$F))</f>
        <v/>
      </c>
      <c r="H94">
        <f>IF($A94="","",COUNTIF(Posts!$B:$B,$A94))</f>
        <v/>
      </c>
      <c r="I94">
        <f>IF($A94="","",SUMIF(Posts!$B:$B,$A94,Posts!$F:$F))</f>
        <v/>
      </c>
      <c r="J94" s="12">
        <f>IF(OR($A94="",N(I94)=0),"",B94/I94*1000)</f>
        <v/>
      </c>
      <c r="K94">
        <f>IF($A94="","",SUMIF(Posts!$B:$B,$A94,Posts!$L:$L))</f>
        <v/>
      </c>
      <c r="L94" s="12">
        <f>IF(OR($A94="",N(K94)=0),"",B94/K94)</f>
        <v/>
      </c>
      <c r="M94" s="12">
        <f>IF(OR($A94="",N(G94)=0),"",B94/G94)</f>
        <v/>
      </c>
    </row>
    <row r="95">
      <c r="A95">
        <f>IF(Creators!A95="","",Creators!A95)</f>
        <v/>
      </c>
      <c r="B95" s="12">
        <f>IF($A95="","",SUMIF(Costs!$A:$A,$A95,Costs!$F:$F))</f>
        <v/>
      </c>
      <c r="C95" s="12">
        <f>IF($A95="","",SUMIF('Codes &amp; links'!$A:$A,$A95,'Codes &amp; links'!$J:$J))</f>
        <v/>
      </c>
      <c r="D95" s="12">
        <f>IF($A95="","",C95*'Read me'!$B$11)</f>
        <v/>
      </c>
      <c r="E95" s="10">
        <f>IF(OR($A95="",N(B95)=0),"",(D95-B95)/B95)</f>
        <v/>
      </c>
      <c r="F95" s="11">
        <f>IF(OR($A95="",N(B95)=0),"",C95/B95)</f>
        <v/>
      </c>
      <c r="G95">
        <f>IF($A95="","",SUMIF('Codes &amp; links'!$A:$A,$A95,'Codes &amp; links'!$F:$F))</f>
        <v/>
      </c>
      <c r="H95">
        <f>IF($A95="","",COUNTIF(Posts!$B:$B,$A95))</f>
        <v/>
      </c>
      <c r="I95">
        <f>IF($A95="","",SUMIF(Posts!$B:$B,$A95,Posts!$F:$F))</f>
        <v/>
      </c>
      <c r="J95" s="12">
        <f>IF(OR($A95="",N(I95)=0),"",B95/I95*1000)</f>
        <v/>
      </c>
      <c r="K95">
        <f>IF($A95="","",SUMIF(Posts!$B:$B,$A95,Posts!$L:$L))</f>
        <v/>
      </c>
      <c r="L95" s="12">
        <f>IF(OR($A95="",N(K95)=0),"",B95/K95)</f>
        <v/>
      </c>
      <c r="M95" s="12">
        <f>IF(OR($A95="",N(G95)=0),"",B95/G95)</f>
        <v/>
      </c>
    </row>
    <row r="96">
      <c r="A96">
        <f>IF(Creators!A96="","",Creators!A96)</f>
        <v/>
      </c>
      <c r="B96" s="12">
        <f>IF($A96="","",SUMIF(Costs!$A:$A,$A96,Costs!$F:$F))</f>
        <v/>
      </c>
      <c r="C96" s="12">
        <f>IF($A96="","",SUMIF('Codes &amp; links'!$A:$A,$A96,'Codes &amp; links'!$J:$J))</f>
        <v/>
      </c>
      <c r="D96" s="12">
        <f>IF($A96="","",C96*'Read me'!$B$11)</f>
        <v/>
      </c>
      <c r="E96" s="10">
        <f>IF(OR($A96="",N(B96)=0),"",(D96-B96)/B96)</f>
        <v/>
      </c>
      <c r="F96" s="11">
        <f>IF(OR($A96="",N(B96)=0),"",C96/B96)</f>
        <v/>
      </c>
      <c r="G96">
        <f>IF($A96="","",SUMIF('Codes &amp; links'!$A:$A,$A96,'Codes &amp; links'!$F:$F))</f>
        <v/>
      </c>
      <c r="H96">
        <f>IF($A96="","",COUNTIF(Posts!$B:$B,$A96))</f>
        <v/>
      </c>
      <c r="I96">
        <f>IF($A96="","",SUMIF(Posts!$B:$B,$A96,Posts!$F:$F))</f>
        <v/>
      </c>
      <c r="J96" s="12">
        <f>IF(OR($A96="",N(I96)=0),"",B96/I96*1000)</f>
        <v/>
      </c>
      <c r="K96">
        <f>IF($A96="","",SUMIF(Posts!$B:$B,$A96,Posts!$L:$L))</f>
        <v/>
      </c>
      <c r="L96" s="12">
        <f>IF(OR($A96="",N(K96)=0),"",B96/K96)</f>
        <v/>
      </c>
      <c r="M96" s="12">
        <f>IF(OR($A96="",N(G96)=0),"",B96/G96)</f>
        <v/>
      </c>
    </row>
    <row r="97">
      <c r="A97">
        <f>IF(Creators!A97="","",Creators!A97)</f>
        <v/>
      </c>
      <c r="B97" s="12">
        <f>IF($A97="","",SUMIF(Costs!$A:$A,$A97,Costs!$F:$F))</f>
        <v/>
      </c>
      <c r="C97" s="12">
        <f>IF($A97="","",SUMIF('Codes &amp; links'!$A:$A,$A97,'Codes &amp; links'!$J:$J))</f>
        <v/>
      </c>
      <c r="D97" s="12">
        <f>IF($A97="","",C97*'Read me'!$B$11)</f>
        <v/>
      </c>
      <c r="E97" s="10">
        <f>IF(OR($A97="",N(B97)=0),"",(D97-B97)/B97)</f>
        <v/>
      </c>
      <c r="F97" s="11">
        <f>IF(OR($A97="",N(B97)=0),"",C97/B97)</f>
        <v/>
      </c>
      <c r="G97">
        <f>IF($A97="","",SUMIF('Codes &amp; links'!$A:$A,$A97,'Codes &amp; links'!$F:$F))</f>
        <v/>
      </c>
      <c r="H97">
        <f>IF($A97="","",COUNTIF(Posts!$B:$B,$A97))</f>
        <v/>
      </c>
      <c r="I97">
        <f>IF($A97="","",SUMIF(Posts!$B:$B,$A97,Posts!$F:$F))</f>
        <v/>
      </c>
      <c r="J97" s="12">
        <f>IF(OR($A97="",N(I97)=0),"",B97/I97*1000)</f>
        <v/>
      </c>
      <c r="K97">
        <f>IF($A97="","",SUMIF(Posts!$B:$B,$A97,Posts!$L:$L))</f>
        <v/>
      </c>
      <c r="L97" s="12">
        <f>IF(OR($A97="",N(K97)=0),"",B97/K97)</f>
        <v/>
      </c>
      <c r="M97" s="12">
        <f>IF(OR($A97="",N(G97)=0),"",B97/G97)</f>
        <v/>
      </c>
    </row>
    <row r="98">
      <c r="A98">
        <f>IF(Creators!A98="","",Creators!A98)</f>
        <v/>
      </c>
      <c r="B98" s="12">
        <f>IF($A98="","",SUMIF(Costs!$A:$A,$A98,Costs!$F:$F))</f>
        <v/>
      </c>
      <c r="C98" s="12">
        <f>IF($A98="","",SUMIF('Codes &amp; links'!$A:$A,$A98,'Codes &amp; links'!$J:$J))</f>
        <v/>
      </c>
      <c r="D98" s="12">
        <f>IF($A98="","",C98*'Read me'!$B$11)</f>
        <v/>
      </c>
      <c r="E98" s="10">
        <f>IF(OR($A98="",N(B98)=0),"",(D98-B98)/B98)</f>
        <v/>
      </c>
      <c r="F98" s="11">
        <f>IF(OR($A98="",N(B98)=0),"",C98/B98)</f>
        <v/>
      </c>
      <c r="G98">
        <f>IF($A98="","",SUMIF('Codes &amp; links'!$A:$A,$A98,'Codes &amp; links'!$F:$F))</f>
        <v/>
      </c>
      <c r="H98">
        <f>IF($A98="","",COUNTIF(Posts!$B:$B,$A98))</f>
        <v/>
      </c>
      <c r="I98">
        <f>IF($A98="","",SUMIF(Posts!$B:$B,$A98,Posts!$F:$F))</f>
        <v/>
      </c>
      <c r="J98" s="12">
        <f>IF(OR($A98="",N(I98)=0),"",B98/I98*1000)</f>
        <v/>
      </c>
      <c r="K98">
        <f>IF($A98="","",SUMIF(Posts!$B:$B,$A98,Posts!$L:$L))</f>
        <v/>
      </c>
      <c r="L98" s="12">
        <f>IF(OR($A98="",N(K98)=0),"",B98/K98)</f>
        <v/>
      </c>
      <c r="M98" s="12">
        <f>IF(OR($A98="",N(G98)=0),"",B98/G98)</f>
        <v/>
      </c>
    </row>
    <row r="99">
      <c r="A99">
        <f>IF(Creators!A99="","",Creators!A99)</f>
        <v/>
      </c>
      <c r="B99" s="12">
        <f>IF($A99="","",SUMIF(Costs!$A:$A,$A99,Costs!$F:$F))</f>
        <v/>
      </c>
      <c r="C99" s="12">
        <f>IF($A99="","",SUMIF('Codes &amp; links'!$A:$A,$A99,'Codes &amp; links'!$J:$J))</f>
        <v/>
      </c>
      <c r="D99" s="12">
        <f>IF($A99="","",C99*'Read me'!$B$11)</f>
        <v/>
      </c>
      <c r="E99" s="10">
        <f>IF(OR($A99="",N(B99)=0),"",(D99-B99)/B99)</f>
        <v/>
      </c>
      <c r="F99" s="11">
        <f>IF(OR($A99="",N(B99)=0),"",C99/B99)</f>
        <v/>
      </c>
      <c r="G99">
        <f>IF($A99="","",SUMIF('Codes &amp; links'!$A:$A,$A99,'Codes &amp; links'!$F:$F))</f>
        <v/>
      </c>
      <c r="H99">
        <f>IF($A99="","",COUNTIF(Posts!$B:$B,$A99))</f>
        <v/>
      </c>
      <c r="I99">
        <f>IF($A99="","",SUMIF(Posts!$B:$B,$A99,Posts!$F:$F))</f>
        <v/>
      </c>
      <c r="J99" s="12">
        <f>IF(OR($A99="",N(I99)=0),"",B99/I99*1000)</f>
        <v/>
      </c>
      <c r="K99">
        <f>IF($A99="","",SUMIF(Posts!$B:$B,$A99,Posts!$L:$L))</f>
        <v/>
      </c>
      <c r="L99" s="12">
        <f>IF(OR($A99="",N(K99)=0),"",B99/K99)</f>
        <v/>
      </c>
      <c r="M99" s="12">
        <f>IF(OR($A99="",N(G99)=0),"",B99/G99)</f>
        <v/>
      </c>
    </row>
    <row r="100">
      <c r="A100">
        <f>IF(Creators!A100="","",Creators!A100)</f>
        <v/>
      </c>
      <c r="B100" s="12">
        <f>IF($A100="","",SUMIF(Costs!$A:$A,$A100,Costs!$F:$F))</f>
        <v/>
      </c>
      <c r="C100" s="12">
        <f>IF($A100="","",SUMIF('Codes &amp; links'!$A:$A,$A100,'Codes &amp; links'!$J:$J))</f>
        <v/>
      </c>
      <c r="D100" s="12">
        <f>IF($A100="","",C100*'Read me'!$B$11)</f>
        <v/>
      </c>
      <c r="E100" s="10">
        <f>IF(OR($A100="",N(B100)=0),"",(D100-B100)/B100)</f>
        <v/>
      </c>
      <c r="F100" s="11">
        <f>IF(OR($A100="",N(B100)=0),"",C100/B100)</f>
        <v/>
      </c>
      <c r="G100">
        <f>IF($A100="","",SUMIF('Codes &amp; links'!$A:$A,$A100,'Codes &amp; links'!$F:$F))</f>
        <v/>
      </c>
      <c r="H100">
        <f>IF($A100="","",COUNTIF(Posts!$B:$B,$A100))</f>
        <v/>
      </c>
      <c r="I100">
        <f>IF($A100="","",SUMIF(Posts!$B:$B,$A100,Posts!$F:$F))</f>
        <v/>
      </c>
      <c r="J100" s="12">
        <f>IF(OR($A100="",N(I100)=0),"",B100/I100*1000)</f>
        <v/>
      </c>
      <c r="K100">
        <f>IF($A100="","",SUMIF(Posts!$B:$B,$A100,Posts!$L:$L))</f>
        <v/>
      </c>
      <c r="L100" s="12">
        <f>IF(OR($A100="",N(K100)=0),"",B100/K100)</f>
        <v/>
      </c>
      <c r="M100" s="12">
        <f>IF(OR($A100="",N(G100)=0),"",B100/G100)</f>
        <v/>
      </c>
    </row>
    <row r="101">
      <c r="A101">
        <f>IF(Creators!A101="","",Creators!A101)</f>
        <v/>
      </c>
      <c r="B101" s="12">
        <f>IF($A101="","",SUMIF(Costs!$A:$A,$A101,Costs!$F:$F))</f>
        <v/>
      </c>
      <c r="C101" s="12">
        <f>IF($A101="","",SUMIF('Codes &amp; links'!$A:$A,$A101,'Codes &amp; links'!$J:$J))</f>
        <v/>
      </c>
      <c r="D101" s="12">
        <f>IF($A101="","",C101*'Read me'!$B$11)</f>
        <v/>
      </c>
      <c r="E101" s="10">
        <f>IF(OR($A101="",N(B101)=0),"",(D101-B101)/B101)</f>
        <v/>
      </c>
      <c r="F101" s="11">
        <f>IF(OR($A101="",N(B101)=0),"",C101/B101)</f>
        <v/>
      </c>
      <c r="G101">
        <f>IF($A101="","",SUMIF('Codes &amp; links'!$A:$A,$A101,'Codes &amp; links'!$F:$F))</f>
        <v/>
      </c>
      <c r="H101">
        <f>IF($A101="","",COUNTIF(Posts!$B:$B,$A101))</f>
        <v/>
      </c>
      <c r="I101">
        <f>IF($A101="","",SUMIF(Posts!$B:$B,$A101,Posts!$F:$F))</f>
        <v/>
      </c>
      <c r="J101" s="12">
        <f>IF(OR($A101="",N(I101)=0),"",B101/I101*1000)</f>
        <v/>
      </c>
      <c r="K101">
        <f>IF($A101="","",SUMIF(Posts!$B:$B,$A101,Posts!$L:$L))</f>
        <v/>
      </c>
      <c r="L101" s="12">
        <f>IF(OR($A101="",N(K101)=0),"",B101/K101)</f>
        <v/>
      </c>
      <c r="M101" s="12">
        <f>IF(OR($A101="",N(G101)=0),"",B101/G101)</f>
        <v/>
      </c>
    </row>
    <row r="102">
      <c r="A102">
        <f>IF(Creators!A102="","",Creators!A102)</f>
        <v/>
      </c>
      <c r="B102" s="12">
        <f>IF($A102="","",SUMIF(Costs!$A:$A,$A102,Costs!$F:$F))</f>
        <v/>
      </c>
      <c r="C102" s="12">
        <f>IF($A102="","",SUMIF('Codes &amp; links'!$A:$A,$A102,'Codes &amp; links'!$J:$J))</f>
        <v/>
      </c>
      <c r="D102" s="12">
        <f>IF($A102="","",C102*'Read me'!$B$11)</f>
        <v/>
      </c>
      <c r="E102" s="10">
        <f>IF(OR($A102="",N(B102)=0),"",(D102-B102)/B102)</f>
        <v/>
      </c>
      <c r="F102" s="11">
        <f>IF(OR($A102="",N(B102)=0),"",C102/B102)</f>
        <v/>
      </c>
      <c r="G102">
        <f>IF($A102="","",SUMIF('Codes &amp; links'!$A:$A,$A102,'Codes &amp; links'!$F:$F))</f>
        <v/>
      </c>
      <c r="H102">
        <f>IF($A102="","",COUNTIF(Posts!$B:$B,$A102))</f>
        <v/>
      </c>
      <c r="I102">
        <f>IF($A102="","",SUMIF(Posts!$B:$B,$A102,Posts!$F:$F))</f>
        <v/>
      </c>
      <c r="J102" s="12">
        <f>IF(OR($A102="",N(I102)=0),"",B102/I102*1000)</f>
        <v/>
      </c>
      <c r="K102">
        <f>IF($A102="","",SUMIF(Posts!$B:$B,$A102,Posts!$L:$L))</f>
        <v/>
      </c>
      <c r="L102" s="12">
        <f>IF(OR($A102="",N(K102)=0),"",B102/K102)</f>
        <v/>
      </c>
      <c r="M102" s="12">
        <f>IF(OR($A102="",N(G102)=0),"",B102/G102)</f>
        <v/>
      </c>
    </row>
    <row r="103">
      <c r="A103">
        <f>IF(Creators!A103="","",Creators!A103)</f>
        <v/>
      </c>
      <c r="B103" s="12">
        <f>IF($A103="","",SUMIF(Costs!$A:$A,$A103,Costs!$F:$F))</f>
        <v/>
      </c>
      <c r="C103" s="12">
        <f>IF($A103="","",SUMIF('Codes &amp; links'!$A:$A,$A103,'Codes &amp; links'!$J:$J))</f>
        <v/>
      </c>
      <c r="D103" s="12">
        <f>IF($A103="","",C103*'Read me'!$B$11)</f>
        <v/>
      </c>
      <c r="E103" s="10">
        <f>IF(OR($A103="",N(B103)=0),"",(D103-B103)/B103)</f>
        <v/>
      </c>
      <c r="F103" s="11">
        <f>IF(OR($A103="",N(B103)=0),"",C103/B103)</f>
        <v/>
      </c>
      <c r="G103">
        <f>IF($A103="","",SUMIF('Codes &amp; links'!$A:$A,$A103,'Codes &amp; links'!$F:$F))</f>
        <v/>
      </c>
      <c r="H103">
        <f>IF($A103="","",COUNTIF(Posts!$B:$B,$A103))</f>
        <v/>
      </c>
      <c r="I103">
        <f>IF($A103="","",SUMIF(Posts!$B:$B,$A103,Posts!$F:$F))</f>
        <v/>
      </c>
      <c r="J103" s="12">
        <f>IF(OR($A103="",N(I103)=0),"",B103/I103*1000)</f>
        <v/>
      </c>
      <c r="K103">
        <f>IF($A103="","",SUMIF(Posts!$B:$B,$A103,Posts!$L:$L))</f>
        <v/>
      </c>
      <c r="L103" s="12">
        <f>IF(OR($A103="",N(K103)=0),"",B103/K103)</f>
        <v/>
      </c>
      <c r="M103" s="12">
        <f>IF(OR($A103="",N(G103)=0),"",B103/G103)</f>
        <v/>
      </c>
    </row>
    <row r="104">
      <c r="A104">
        <f>IF(Creators!A104="","",Creators!A104)</f>
        <v/>
      </c>
      <c r="B104" s="12">
        <f>IF($A104="","",SUMIF(Costs!$A:$A,$A104,Costs!$F:$F))</f>
        <v/>
      </c>
      <c r="C104" s="12">
        <f>IF($A104="","",SUMIF('Codes &amp; links'!$A:$A,$A104,'Codes &amp; links'!$J:$J))</f>
        <v/>
      </c>
      <c r="D104" s="12">
        <f>IF($A104="","",C104*'Read me'!$B$11)</f>
        <v/>
      </c>
      <c r="E104" s="10">
        <f>IF(OR($A104="",N(B104)=0),"",(D104-B104)/B104)</f>
        <v/>
      </c>
      <c r="F104" s="11">
        <f>IF(OR($A104="",N(B104)=0),"",C104/B104)</f>
        <v/>
      </c>
      <c r="G104">
        <f>IF($A104="","",SUMIF('Codes &amp; links'!$A:$A,$A104,'Codes &amp; links'!$F:$F))</f>
        <v/>
      </c>
      <c r="H104">
        <f>IF($A104="","",COUNTIF(Posts!$B:$B,$A104))</f>
        <v/>
      </c>
      <c r="I104">
        <f>IF($A104="","",SUMIF(Posts!$B:$B,$A104,Posts!$F:$F))</f>
        <v/>
      </c>
      <c r="J104" s="12">
        <f>IF(OR($A104="",N(I104)=0),"",B104/I104*1000)</f>
        <v/>
      </c>
      <c r="K104">
        <f>IF($A104="","",SUMIF(Posts!$B:$B,$A104,Posts!$L:$L))</f>
        <v/>
      </c>
      <c r="L104" s="12">
        <f>IF(OR($A104="",N(K104)=0),"",B104/K104)</f>
        <v/>
      </c>
      <c r="M104" s="12">
        <f>IF(OR($A104="",N(G104)=0),"",B104/G104)</f>
        <v/>
      </c>
    </row>
    <row r="105">
      <c r="A105">
        <f>IF(Creators!A105="","",Creators!A105)</f>
        <v/>
      </c>
      <c r="B105" s="12">
        <f>IF($A105="","",SUMIF(Costs!$A:$A,$A105,Costs!$F:$F))</f>
        <v/>
      </c>
      <c r="C105" s="12">
        <f>IF($A105="","",SUMIF('Codes &amp; links'!$A:$A,$A105,'Codes &amp; links'!$J:$J))</f>
        <v/>
      </c>
      <c r="D105" s="12">
        <f>IF($A105="","",C105*'Read me'!$B$11)</f>
        <v/>
      </c>
      <c r="E105" s="10">
        <f>IF(OR($A105="",N(B105)=0),"",(D105-B105)/B105)</f>
        <v/>
      </c>
      <c r="F105" s="11">
        <f>IF(OR($A105="",N(B105)=0),"",C105/B105)</f>
        <v/>
      </c>
      <c r="G105">
        <f>IF($A105="","",SUMIF('Codes &amp; links'!$A:$A,$A105,'Codes &amp; links'!$F:$F))</f>
        <v/>
      </c>
      <c r="H105">
        <f>IF($A105="","",COUNTIF(Posts!$B:$B,$A105))</f>
        <v/>
      </c>
      <c r="I105">
        <f>IF($A105="","",SUMIF(Posts!$B:$B,$A105,Posts!$F:$F))</f>
        <v/>
      </c>
      <c r="J105" s="12">
        <f>IF(OR($A105="",N(I105)=0),"",B105/I105*1000)</f>
        <v/>
      </c>
      <c r="K105">
        <f>IF($A105="","",SUMIF(Posts!$B:$B,$A105,Posts!$L:$L))</f>
        <v/>
      </c>
      <c r="L105" s="12">
        <f>IF(OR($A105="",N(K105)=0),"",B105/K105)</f>
        <v/>
      </c>
      <c r="M105" s="12">
        <f>IF(OR($A105="",N(G105)=0),"",B105/G105)</f>
        <v/>
      </c>
    </row>
    <row r="106">
      <c r="A106">
        <f>IF(Creators!A106="","",Creators!A106)</f>
        <v/>
      </c>
      <c r="B106" s="12">
        <f>IF($A106="","",SUMIF(Costs!$A:$A,$A106,Costs!$F:$F))</f>
        <v/>
      </c>
      <c r="C106" s="12">
        <f>IF($A106="","",SUMIF('Codes &amp; links'!$A:$A,$A106,'Codes &amp; links'!$J:$J))</f>
        <v/>
      </c>
      <c r="D106" s="12">
        <f>IF($A106="","",C106*'Read me'!$B$11)</f>
        <v/>
      </c>
      <c r="E106" s="10">
        <f>IF(OR($A106="",N(B106)=0),"",(D106-B106)/B106)</f>
        <v/>
      </c>
      <c r="F106" s="11">
        <f>IF(OR($A106="",N(B106)=0),"",C106/B106)</f>
        <v/>
      </c>
      <c r="G106">
        <f>IF($A106="","",SUMIF('Codes &amp; links'!$A:$A,$A106,'Codes &amp; links'!$F:$F))</f>
        <v/>
      </c>
      <c r="H106">
        <f>IF($A106="","",COUNTIF(Posts!$B:$B,$A106))</f>
        <v/>
      </c>
      <c r="I106">
        <f>IF($A106="","",SUMIF(Posts!$B:$B,$A106,Posts!$F:$F))</f>
        <v/>
      </c>
      <c r="J106" s="12">
        <f>IF(OR($A106="",N(I106)=0),"",B106/I106*1000)</f>
        <v/>
      </c>
      <c r="K106">
        <f>IF($A106="","",SUMIF(Posts!$B:$B,$A106,Posts!$L:$L))</f>
        <v/>
      </c>
      <c r="L106" s="12">
        <f>IF(OR($A106="",N(K106)=0),"",B106/K106)</f>
        <v/>
      </c>
      <c r="M106" s="12">
        <f>IF(OR($A106="",N(G106)=0),"",B106/G106)</f>
        <v/>
      </c>
    </row>
    <row r="107">
      <c r="A107">
        <f>IF(Creators!A107="","",Creators!A107)</f>
        <v/>
      </c>
      <c r="B107" s="12">
        <f>IF($A107="","",SUMIF(Costs!$A:$A,$A107,Costs!$F:$F))</f>
        <v/>
      </c>
      <c r="C107" s="12">
        <f>IF($A107="","",SUMIF('Codes &amp; links'!$A:$A,$A107,'Codes &amp; links'!$J:$J))</f>
        <v/>
      </c>
      <c r="D107" s="12">
        <f>IF($A107="","",C107*'Read me'!$B$11)</f>
        <v/>
      </c>
      <c r="E107" s="10">
        <f>IF(OR($A107="",N(B107)=0),"",(D107-B107)/B107)</f>
        <v/>
      </c>
      <c r="F107" s="11">
        <f>IF(OR($A107="",N(B107)=0),"",C107/B107)</f>
        <v/>
      </c>
      <c r="G107">
        <f>IF($A107="","",SUMIF('Codes &amp; links'!$A:$A,$A107,'Codes &amp; links'!$F:$F))</f>
        <v/>
      </c>
      <c r="H107">
        <f>IF($A107="","",COUNTIF(Posts!$B:$B,$A107))</f>
        <v/>
      </c>
      <c r="I107">
        <f>IF($A107="","",SUMIF(Posts!$B:$B,$A107,Posts!$F:$F))</f>
        <v/>
      </c>
      <c r="J107" s="12">
        <f>IF(OR($A107="",N(I107)=0),"",B107/I107*1000)</f>
        <v/>
      </c>
      <c r="K107">
        <f>IF($A107="","",SUMIF(Posts!$B:$B,$A107,Posts!$L:$L))</f>
        <v/>
      </c>
      <c r="L107" s="12">
        <f>IF(OR($A107="",N(K107)=0),"",B107/K107)</f>
        <v/>
      </c>
      <c r="M107" s="12">
        <f>IF(OR($A107="",N(G107)=0),"",B107/G107)</f>
        <v/>
      </c>
    </row>
    <row r="108">
      <c r="A108">
        <f>IF(Creators!A108="","",Creators!A108)</f>
        <v/>
      </c>
      <c r="B108" s="12">
        <f>IF($A108="","",SUMIF(Costs!$A:$A,$A108,Costs!$F:$F))</f>
        <v/>
      </c>
      <c r="C108" s="12">
        <f>IF($A108="","",SUMIF('Codes &amp; links'!$A:$A,$A108,'Codes &amp; links'!$J:$J))</f>
        <v/>
      </c>
      <c r="D108" s="12">
        <f>IF($A108="","",C108*'Read me'!$B$11)</f>
        <v/>
      </c>
      <c r="E108" s="10">
        <f>IF(OR($A108="",N(B108)=0),"",(D108-B108)/B108)</f>
        <v/>
      </c>
      <c r="F108" s="11">
        <f>IF(OR($A108="",N(B108)=0),"",C108/B108)</f>
        <v/>
      </c>
      <c r="G108">
        <f>IF($A108="","",SUMIF('Codes &amp; links'!$A:$A,$A108,'Codes &amp; links'!$F:$F))</f>
        <v/>
      </c>
      <c r="H108">
        <f>IF($A108="","",COUNTIF(Posts!$B:$B,$A108))</f>
        <v/>
      </c>
      <c r="I108">
        <f>IF($A108="","",SUMIF(Posts!$B:$B,$A108,Posts!$F:$F))</f>
        <v/>
      </c>
      <c r="J108" s="12">
        <f>IF(OR($A108="",N(I108)=0),"",B108/I108*1000)</f>
        <v/>
      </c>
      <c r="K108">
        <f>IF($A108="","",SUMIF(Posts!$B:$B,$A108,Posts!$L:$L))</f>
        <v/>
      </c>
      <c r="L108" s="12">
        <f>IF(OR($A108="",N(K108)=0),"",B108/K108)</f>
        <v/>
      </c>
      <c r="M108" s="12">
        <f>IF(OR($A108="",N(G108)=0),"",B108/G108)</f>
        <v/>
      </c>
    </row>
    <row r="109">
      <c r="A109">
        <f>IF(Creators!A109="","",Creators!A109)</f>
        <v/>
      </c>
      <c r="B109" s="12">
        <f>IF($A109="","",SUMIF(Costs!$A:$A,$A109,Costs!$F:$F))</f>
        <v/>
      </c>
      <c r="C109" s="12">
        <f>IF($A109="","",SUMIF('Codes &amp; links'!$A:$A,$A109,'Codes &amp; links'!$J:$J))</f>
        <v/>
      </c>
      <c r="D109" s="12">
        <f>IF($A109="","",C109*'Read me'!$B$11)</f>
        <v/>
      </c>
      <c r="E109" s="10">
        <f>IF(OR($A109="",N(B109)=0),"",(D109-B109)/B109)</f>
        <v/>
      </c>
      <c r="F109" s="11">
        <f>IF(OR($A109="",N(B109)=0),"",C109/B109)</f>
        <v/>
      </c>
      <c r="G109">
        <f>IF($A109="","",SUMIF('Codes &amp; links'!$A:$A,$A109,'Codes &amp; links'!$F:$F))</f>
        <v/>
      </c>
      <c r="H109">
        <f>IF($A109="","",COUNTIF(Posts!$B:$B,$A109))</f>
        <v/>
      </c>
      <c r="I109">
        <f>IF($A109="","",SUMIF(Posts!$B:$B,$A109,Posts!$F:$F))</f>
        <v/>
      </c>
      <c r="J109" s="12">
        <f>IF(OR($A109="",N(I109)=0),"",B109/I109*1000)</f>
        <v/>
      </c>
      <c r="K109">
        <f>IF($A109="","",SUMIF(Posts!$B:$B,$A109,Posts!$L:$L))</f>
        <v/>
      </c>
      <c r="L109" s="12">
        <f>IF(OR($A109="",N(K109)=0),"",B109/K109)</f>
        <v/>
      </c>
      <c r="M109" s="12">
        <f>IF(OR($A109="",N(G109)=0),"",B109/G109)</f>
        <v/>
      </c>
    </row>
    <row r="110">
      <c r="A110">
        <f>IF(Creators!A110="","",Creators!A110)</f>
        <v/>
      </c>
      <c r="B110" s="12">
        <f>IF($A110="","",SUMIF(Costs!$A:$A,$A110,Costs!$F:$F))</f>
        <v/>
      </c>
      <c r="C110" s="12">
        <f>IF($A110="","",SUMIF('Codes &amp; links'!$A:$A,$A110,'Codes &amp; links'!$J:$J))</f>
        <v/>
      </c>
      <c r="D110" s="12">
        <f>IF($A110="","",C110*'Read me'!$B$11)</f>
        <v/>
      </c>
      <c r="E110" s="10">
        <f>IF(OR($A110="",N(B110)=0),"",(D110-B110)/B110)</f>
        <v/>
      </c>
      <c r="F110" s="11">
        <f>IF(OR($A110="",N(B110)=0),"",C110/B110)</f>
        <v/>
      </c>
      <c r="G110">
        <f>IF($A110="","",SUMIF('Codes &amp; links'!$A:$A,$A110,'Codes &amp; links'!$F:$F))</f>
        <v/>
      </c>
      <c r="H110">
        <f>IF($A110="","",COUNTIF(Posts!$B:$B,$A110))</f>
        <v/>
      </c>
      <c r="I110">
        <f>IF($A110="","",SUMIF(Posts!$B:$B,$A110,Posts!$F:$F))</f>
        <v/>
      </c>
      <c r="J110" s="12">
        <f>IF(OR($A110="",N(I110)=0),"",B110/I110*1000)</f>
        <v/>
      </c>
      <c r="K110">
        <f>IF($A110="","",SUMIF(Posts!$B:$B,$A110,Posts!$L:$L))</f>
        <v/>
      </c>
      <c r="L110" s="12">
        <f>IF(OR($A110="",N(K110)=0),"",B110/K110)</f>
        <v/>
      </c>
      <c r="M110" s="12">
        <f>IF(OR($A110="",N(G110)=0),"",B110/G110)</f>
        <v/>
      </c>
    </row>
    <row r="111">
      <c r="A111">
        <f>IF(Creators!A111="","",Creators!A111)</f>
        <v/>
      </c>
      <c r="B111" s="12">
        <f>IF($A111="","",SUMIF(Costs!$A:$A,$A111,Costs!$F:$F))</f>
        <v/>
      </c>
      <c r="C111" s="12">
        <f>IF($A111="","",SUMIF('Codes &amp; links'!$A:$A,$A111,'Codes &amp; links'!$J:$J))</f>
        <v/>
      </c>
      <c r="D111" s="12">
        <f>IF($A111="","",C111*'Read me'!$B$11)</f>
        <v/>
      </c>
      <c r="E111" s="10">
        <f>IF(OR($A111="",N(B111)=0),"",(D111-B111)/B111)</f>
        <v/>
      </c>
      <c r="F111" s="11">
        <f>IF(OR($A111="",N(B111)=0),"",C111/B111)</f>
        <v/>
      </c>
      <c r="G111">
        <f>IF($A111="","",SUMIF('Codes &amp; links'!$A:$A,$A111,'Codes &amp; links'!$F:$F))</f>
        <v/>
      </c>
      <c r="H111">
        <f>IF($A111="","",COUNTIF(Posts!$B:$B,$A111))</f>
        <v/>
      </c>
      <c r="I111">
        <f>IF($A111="","",SUMIF(Posts!$B:$B,$A111,Posts!$F:$F))</f>
        <v/>
      </c>
      <c r="J111" s="12">
        <f>IF(OR($A111="",N(I111)=0),"",B111/I111*1000)</f>
        <v/>
      </c>
      <c r="K111">
        <f>IF($A111="","",SUMIF(Posts!$B:$B,$A111,Posts!$L:$L))</f>
        <v/>
      </c>
      <c r="L111" s="12">
        <f>IF(OR($A111="",N(K111)=0),"",B111/K111)</f>
        <v/>
      </c>
      <c r="M111" s="12">
        <f>IF(OR($A111="",N(G111)=0),"",B111/G111)</f>
        <v/>
      </c>
    </row>
    <row r="112">
      <c r="A112">
        <f>IF(Creators!A112="","",Creators!A112)</f>
        <v/>
      </c>
      <c r="B112" s="12">
        <f>IF($A112="","",SUMIF(Costs!$A:$A,$A112,Costs!$F:$F))</f>
        <v/>
      </c>
      <c r="C112" s="12">
        <f>IF($A112="","",SUMIF('Codes &amp; links'!$A:$A,$A112,'Codes &amp; links'!$J:$J))</f>
        <v/>
      </c>
      <c r="D112" s="12">
        <f>IF($A112="","",C112*'Read me'!$B$11)</f>
        <v/>
      </c>
      <c r="E112" s="10">
        <f>IF(OR($A112="",N(B112)=0),"",(D112-B112)/B112)</f>
        <v/>
      </c>
      <c r="F112" s="11">
        <f>IF(OR($A112="",N(B112)=0),"",C112/B112)</f>
        <v/>
      </c>
      <c r="G112">
        <f>IF($A112="","",SUMIF('Codes &amp; links'!$A:$A,$A112,'Codes &amp; links'!$F:$F))</f>
        <v/>
      </c>
      <c r="H112">
        <f>IF($A112="","",COUNTIF(Posts!$B:$B,$A112))</f>
        <v/>
      </c>
      <c r="I112">
        <f>IF($A112="","",SUMIF(Posts!$B:$B,$A112,Posts!$F:$F))</f>
        <v/>
      </c>
      <c r="J112" s="12">
        <f>IF(OR($A112="",N(I112)=0),"",B112/I112*1000)</f>
        <v/>
      </c>
      <c r="K112">
        <f>IF($A112="","",SUMIF(Posts!$B:$B,$A112,Posts!$L:$L))</f>
        <v/>
      </c>
      <c r="L112" s="12">
        <f>IF(OR($A112="",N(K112)=0),"",B112/K112)</f>
        <v/>
      </c>
      <c r="M112" s="12">
        <f>IF(OR($A112="",N(G112)=0),"",B112/G112)</f>
        <v/>
      </c>
    </row>
    <row r="113">
      <c r="A113">
        <f>IF(Creators!A113="","",Creators!A113)</f>
        <v/>
      </c>
      <c r="B113" s="12">
        <f>IF($A113="","",SUMIF(Costs!$A:$A,$A113,Costs!$F:$F))</f>
        <v/>
      </c>
      <c r="C113" s="12">
        <f>IF($A113="","",SUMIF('Codes &amp; links'!$A:$A,$A113,'Codes &amp; links'!$J:$J))</f>
        <v/>
      </c>
      <c r="D113" s="12">
        <f>IF($A113="","",C113*'Read me'!$B$11)</f>
        <v/>
      </c>
      <c r="E113" s="10">
        <f>IF(OR($A113="",N(B113)=0),"",(D113-B113)/B113)</f>
        <v/>
      </c>
      <c r="F113" s="11">
        <f>IF(OR($A113="",N(B113)=0),"",C113/B113)</f>
        <v/>
      </c>
      <c r="G113">
        <f>IF($A113="","",SUMIF('Codes &amp; links'!$A:$A,$A113,'Codes &amp; links'!$F:$F))</f>
        <v/>
      </c>
      <c r="H113">
        <f>IF($A113="","",COUNTIF(Posts!$B:$B,$A113))</f>
        <v/>
      </c>
      <c r="I113">
        <f>IF($A113="","",SUMIF(Posts!$B:$B,$A113,Posts!$F:$F))</f>
        <v/>
      </c>
      <c r="J113" s="12">
        <f>IF(OR($A113="",N(I113)=0),"",B113/I113*1000)</f>
        <v/>
      </c>
      <c r="K113">
        <f>IF($A113="","",SUMIF(Posts!$B:$B,$A113,Posts!$L:$L))</f>
        <v/>
      </c>
      <c r="L113" s="12">
        <f>IF(OR($A113="",N(K113)=0),"",B113/K113)</f>
        <v/>
      </c>
      <c r="M113" s="12">
        <f>IF(OR($A113="",N(G113)=0),"",B113/G113)</f>
        <v/>
      </c>
    </row>
    <row r="114">
      <c r="A114">
        <f>IF(Creators!A114="","",Creators!A114)</f>
        <v/>
      </c>
      <c r="B114" s="12">
        <f>IF($A114="","",SUMIF(Costs!$A:$A,$A114,Costs!$F:$F))</f>
        <v/>
      </c>
      <c r="C114" s="12">
        <f>IF($A114="","",SUMIF('Codes &amp; links'!$A:$A,$A114,'Codes &amp; links'!$J:$J))</f>
        <v/>
      </c>
      <c r="D114" s="12">
        <f>IF($A114="","",C114*'Read me'!$B$11)</f>
        <v/>
      </c>
      <c r="E114" s="10">
        <f>IF(OR($A114="",N(B114)=0),"",(D114-B114)/B114)</f>
        <v/>
      </c>
      <c r="F114" s="11">
        <f>IF(OR($A114="",N(B114)=0),"",C114/B114)</f>
        <v/>
      </c>
      <c r="G114">
        <f>IF($A114="","",SUMIF('Codes &amp; links'!$A:$A,$A114,'Codes &amp; links'!$F:$F))</f>
        <v/>
      </c>
      <c r="H114">
        <f>IF($A114="","",COUNTIF(Posts!$B:$B,$A114))</f>
        <v/>
      </c>
      <c r="I114">
        <f>IF($A114="","",SUMIF(Posts!$B:$B,$A114,Posts!$F:$F))</f>
        <v/>
      </c>
      <c r="J114" s="12">
        <f>IF(OR($A114="",N(I114)=0),"",B114/I114*1000)</f>
        <v/>
      </c>
      <c r="K114">
        <f>IF($A114="","",SUMIF(Posts!$B:$B,$A114,Posts!$L:$L))</f>
        <v/>
      </c>
      <c r="L114" s="12">
        <f>IF(OR($A114="",N(K114)=0),"",B114/K114)</f>
        <v/>
      </c>
      <c r="M114" s="12">
        <f>IF(OR($A114="",N(G114)=0),"",B114/G114)</f>
        <v/>
      </c>
    </row>
    <row r="115">
      <c r="A115">
        <f>IF(Creators!A115="","",Creators!A115)</f>
        <v/>
      </c>
      <c r="B115" s="12">
        <f>IF($A115="","",SUMIF(Costs!$A:$A,$A115,Costs!$F:$F))</f>
        <v/>
      </c>
      <c r="C115" s="12">
        <f>IF($A115="","",SUMIF('Codes &amp; links'!$A:$A,$A115,'Codes &amp; links'!$J:$J))</f>
        <v/>
      </c>
      <c r="D115" s="12">
        <f>IF($A115="","",C115*'Read me'!$B$11)</f>
        <v/>
      </c>
      <c r="E115" s="10">
        <f>IF(OR($A115="",N(B115)=0),"",(D115-B115)/B115)</f>
        <v/>
      </c>
      <c r="F115" s="11">
        <f>IF(OR($A115="",N(B115)=0),"",C115/B115)</f>
        <v/>
      </c>
      <c r="G115">
        <f>IF($A115="","",SUMIF('Codes &amp; links'!$A:$A,$A115,'Codes &amp; links'!$F:$F))</f>
        <v/>
      </c>
      <c r="H115">
        <f>IF($A115="","",COUNTIF(Posts!$B:$B,$A115))</f>
        <v/>
      </c>
      <c r="I115">
        <f>IF($A115="","",SUMIF(Posts!$B:$B,$A115,Posts!$F:$F))</f>
        <v/>
      </c>
      <c r="J115" s="12">
        <f>IF(OR($A115="",N(I115)=0),"",B115/I115*1000)</f>
        <v/>
      </c>
      <c r="K115">
        <f>IF($A115="","",SUMIF(Posts!$B:$B,$A115,Posts!$L:$L))</f>
        <v/>
      </c>
      <c r="L115" s="12">
        <f>IF(OR($A115="",N(K115)=0),"",B115/K115)</f>
        <v/>
      </c>
      <c r="M115" s="12">
        <f>IF(OR($A115="",N(G115)=0),"",B115/G115)</f>
        <v/>
      </c>
    </row>
    <row r="116">
      <c r="A116">
        <f>IF(Creators!A116="","",Creators!A116)</f>
        <v/>
      </c>
      <c r="B116" s="12">
        <f>IF($A116="","",SUMIF(Costs!$A:$A,$A116,Costs!$F:$F))</f>
        <v/>
      </c>
      <c r="C116" s="12">
        <f>IF($A116="","",SUMIF('Codes &amp; links'!$A:$A,$A116,'Codes &amp; links'!$J:$J))</f>
        <v/>
      </c>
      <c r="D116" s="12">
        <f>IF($A116="","",C116*'Read me'!$B$11)</f>
        <v/>
      </c>
      <c r="E116" s="10">
        <f>IF(OR($A116="",N(B116)=0),"",(D116-B116)/B116)</f>
        <v/>
      </c>
      <c r="F116" s="11">
        <f>IF(OR($A116="",N(B116)=0),"",C116/B116)</f>
        <v/>
      </c>
      <c r="G116">
        <f>IF($A116="","",SUMIF('Codes &amp; links'!$A:$A,$A116,'Codes &amp; links'!$F:$F))</f>
        <v/>
      </c>
      <c r="H116">
        <f>IF($A116="","",COUNTIF(Posts!$B:$B,$A116))</f>
        <v/>
      </c>
      <c r="I116">
        <f>IF($A116="","",SUMIF(Posts!$B:$B,$A116,Posts!$F:$F))</f>
        <v/>
      </c>
      <c r="J116" s="12">
        <f>IF(OR($A116="",N(I116)=0),"",B116/I116*1000)</f>
        <v/>
      </c>
      <c r="K116">
        <f>IF($A116="","",SUMIF(Posts!$B:$B,$A116,Posts!$L:$L))</f>
        <v/>
      </c>
      <c r="L116" s="12">
        <f>IF(OR($A116="",N(K116)=0),"",B116/K116)</f>
        <v/>
      </c>
      <c r="M116" s="12">
        <f>IF(OR($A116="",N(G116)=0),"",B116/G116)</f>
        <v/>
      </c>
    </row>
    <row r="117">
      <c r="A117">
        <f>IF(Creators!A117="","",Creators!A117)</f>
        <v/>
      </c>
      <c r="B117" s="12">
        <f>IF($A117="","",SUMIF(Costs!$A:$A,$A117,Costs!$F:$F))</f>
        <v/>
      </c>
      <c r="C117" s="12">
        <f>IF($A117="","",SUMIF('Codes &amp; links'!$A:$A,$A117,'Codes &amp; links'!$J:$J))</f>
        <v/>
      </c>
      <c r="D117" s="12">
        <f>IF($A117="","",C117*'Read me'!$B$11)</f>
        <v/>
      </c>
      <c r="E117" s="10">
        <f>IF(OR($A117="",N(B117)=0),"",(D117-B117)/B117)</f>
        <v/>
      </c>
      <c r="F117" s="11">
        <f>IF(OR($A117="",N(B117)=0),"",C117/B117)</f>
        <v/>
      </c>
      <c r="G117">
        <f>IF($A117="","",SUMIF('Codes &amp; links'!$A:$A,$A117,'Codes &amp; links'!$F:$F))</f>
        <v/>
      </c>
      <c r="H117">
        <f>IF($A117="","",COUNTIF(Posts!$B:$B,$A117))</f>
        <v/>
      </c>
      <c r="I117">
        <f>IF($A117="","",SUMIF(Posts!$B:$B,$A117,Posts!$F:$F))</f>
        <v/>
      </c>
      <c r="J117" s="12">
        <f>IF(OR($A117="",N(I117)=0),"",B117/I117*1000)</f>
        <v/>
      </c>
      <c r="K117">
        <f>IF($A117="","",SUMIF(Posts!$B:$B,$A117,Posts!$L:$L))</f>
        <v/>
      </c>
      <c r="L117" s="12">
        <f>IF(OR($A117="",N(K117)=0),"",B117/K117)</f>
        <v/>
      </c>
      <c r="M117" s="12">
        <f>IF(OR($A117="",N(G117)=0),"",B117/G117)</f>
        <v/>
      </c>
    </row>
    <row r="118">
      <c r="A118">
        <f>IF(Creators!A118="","",Creators!A118)</f>
        <v/>
      </c>
      <c r="B118" s="12">
        <f>IF($A118="","",SUMIF(Costs!$A:$A,$A118,Costs!$F:$F))</f>
        <v/>
      </c>
      <c r="C118" s="12">
        <f>IF($A118="","",SUMIF('Codes &amp; links'!$A:$A,$A118,'Codes &amp; links'!$J:$J))</f>
        <v/>
      </c>
      <c r="D118" s="12">
        <f>IF($A118="","",C118*'Read me'!$B$11)</f>
        <v/>
      </c>
      <c r="E118" s="10">
        <f>IF(OR($A118="",N(B118)=0),"",(D118-B118)/B118)</f>
        <v/>
      </c>
      <c r="F118" s="11">
        <f>IF(OR($A118="",N(B118)=0),"",C118/B118)</f>
        <v/>
      </c>
      <c r="G118">
        <f>IF($A118="","",SUMIF('Codes &amp; links'!$A:$A,$A118,'Codes &amp; links'!$F:$F))</f>
        <v/>
      </c>
      <c r="H118">
        <f>IF($A118="","",COUNTIF(Posts!$B:$B,$A118))</f>
        <v/>
      </c>
      <c r="I118">
        <f>IF($A118="","",SUMIF(Posts!$B:$B,$A118,Posts!$F:$F))</f>
        <v/>
      </c>
      <c r="J118" s="12">
        <f>IF(OR($A118="",N(I118)=0),"",B118/I118*1000)</f>
        <v/>
      </c>
      <c r="K118">
        <f>IF($A118="","",SUMIF(Posts!$B:$B,$A118,Posts!$L:$L))</f>
        <v/>
      </c>
      <c r="L118" s="12">
        <f>IF(OR($A118="",N(K118)=0),"",B118/K118)</f>
        <v/>
      </c>
      <c r="M118" s="12">
        <f>IF(OR($A118="",N(G118)=0),"",B118/G118)</f>
        <v/>
      </c>
    </row>
    <row r="119">
      <c r="A119">
        <f>IF(Creators!A119="","",Creators!A119)</f>
        <v/>
      </c>
      <c r="B119" s="12">
        <f>IF($A119="","",SUMIF(Costs!$A:$A,$A119,Costs!$F:$F))</f>
        <v/>
      </c>
      <c r="C119" s="12">
        <f>IF($A119="","",SUMIF('Codes &amp; links'!$A:$A,$A119,'Codes &amp; links'!$J:$J))</f>
        <v/>
      </c>
      <c r="D119" s="12">
        <f>IF($A119="","",C119*'Read me'!$B$11)</f>
        <v/>
      </c>
      <c r="E119" s="10">
        <f>IF(OR($A119="",N(B119)=0),"",(D119-B119)/B119)</f>
        <v/>
      </c>
      <c r="F119" s="11">
        <f>IF(OR($A119="",N(B119)=0),"",C119/B119)</f>
        <v/>
      </c>
      <c r="G119">
        <f>IF($A119="","",SUMIF('Codes &amp; links'!$A:$A,$A119,'Codes &amp; links'!$F:$F))</f>
        <v/>
      </c>
      <c r="H119">
        <f>IF($A119="","",COUNTIF(Posts!$B:$B,$A119))</f>
        <v/>
      </c>
      <c r="I119">
        <f>IF($A119="","",SUMIF(Posts!$B:$B,$A119,Posts!$F:$F))</f>
        <v/>
      </c>
      <c r="J119" s="12">
        <f>IF(OR($A119="",N(I119)=0),"",B119/I119*1000)</f>
        <v/>
      </c>
      <c r="K119">
        <f>IF($A119="","",SUMIF(Posts!$B:$B,$A119,Posts!$L:$L))</f>
        <v/>
      </c>
      <c r="L119" s="12">
        <f>IF(OR($A119="",N(K119)=0),"",B119/K119)</f>
        <v/>
      </c>
      <c r="M119" s="12">
        <f>IF(OR($A119="",N(G119)=0),"",B119/G119)</f>
        <v/>
      </c>
    </row>
    <row r="120">
      <c r="A120">
        <f>IF(Creators!A120="","",Creators!A120)</f>
        <v/>
      </c>
      <c r="B120" s="12">
        <f>IF($A120="","",SUMIF(Costs!$A:$A,$A120,Costs!$F:$F))</f>
        <v/>
      </c>
      <c r="C120" s="12">
        <f>IF($A120="","",SUMIF('Codes &amp; links'!$A:$A,$A120,'Codes &amp; links'!$J:$J))</f>
        <v/>
      </c>
      <c r="D120" s="12">
        <f>IF($A120="","",C120*'Read me'!$B$11)</f>
        <v/>
      </c>
      <c r="E120" s="10">
        <f>IF(OR($A120="",N(B120)=0),"",(D120-B120)/B120)</f>
        <v/>
      </c>
      <c r="F120" s="11">
        <f>IF(OR($A120="",N(B120)=0),"",C120/B120)</f>
        <v/>
      </c>
      <c r="G120">
        <f>IF($A120="","",SUMIF('Codes &amp; links'!$A:$A,$A120,'Codes &amp; links'!$F:$F))</f>
        <v/>
      </c>
      <c r="H120">
        <f>IF($A120="","",COUNTIF(Posts!$B:$B,$A120))</f>
        <v/>
      </c>
      <c r="I120">
        <f>IF($A120="","",SUMIF(Posts!$B:$B,$A120,Posts!$F:$F))</f>
        <v/>
      </c>
      <c r="J120" s="12">
        <f>IF(OR($A120="",N(I120)=0),"",B120/I120*1000)</f>
        <v/>
      </c>
      <c r="K120">
        <f>IF($A120="","",SUMIF(Posts!$B:$B,$A120,Posts!$L:$L))</f>
        <v/>
      </c>
      <c r="L120" s="12">
        <f>IF(OR($A120="",N(K120)=0),"",B120/K120)</f>
        <v/>
      </c>
      <c r="M120" s="12">
        <f>IF(OR($A120="",N(G120)=0),"",B120/G120)</f>
        <v/>
      </c>
    </row>
    <row r="121">
      <c r="A121">
        <f>IF(Creators!A121="","",Creators!A121)</f>
        <v/>
      </c>
      <c r="B121" s="12">
        <f>IF($A121="","",SUMIF(Costs!$A:$A,$A121,Costs!$F:$F))</f>
        <v/>
      </c>
      <c r="C121" s="12">
        <f>IF($A121="","",SUMIF('Codes &amp; links'!$A:$A,$A121,'Codes &amp; links'!$J:$J))</f>
        <v/>
      </c>
      <c r="D121" s="12">
        <f>IF($A121="","",C121*'Read me'!$B$11)</f>
        <v/>
      </c>
      <c r="E121" s="10">
        <f>IF(OR($A121="",N(B121)=0),"",(D121-B121)/B121)</f>
        <v/>
      </c>
      <c r="F121" s="11">
        <f>IF(OR($A121="",N(B121)=0),"",C121/B121)</f>
        <v/>
      </c>
      <c r="G121">
        <f>IF($A121="","",SUMIF('Codes &amp; links'!$A:$A,$A121,'Codes &amp; links'!$F:$F))</f>
        <v/>
      </c>
      <c r="H121">
        <f>IF($A121="","",COUNTIF(Posts!$B:$B,$A121))</f>
        <v/>
      </c>
      <c r="I121">
        <f>IF($A121="","",SUMIF(Posts!$B:$B,$A121,Posts!$F:$F))</f>
        <v/>
      </c>
      <c r="J121" s="12">
        <f>IF(OR($A121="",N(I121)=0),"",B121/I121*1000)</f>
        <v/>
      </c>
      <c r="K121">
        <f>IF($A121="","",SUMIF(Posts!$B:$B,$A121,Posts!$L:$L))</f>
        <v/>
      </c>
      <c r="L121" s="12">
        <f>IF(OR($A121="",N(K121)=0),"",B121/K121)</f>
        <v/>
      </c>
      <c r="M121" s="12">
        <f>IF(OR($A121="",N(G121)=0),"",B121/G121)</f>
        <v/>
      </c>
    </row>
    <row r="122">
      <c r="A122">
        <f>IF(Creators!A122="","",Creators!A122)</f>
        <v/>
      </c>
      <c r="B122" s="12">
        <f>IF($A122="","",SUMIF(Costs!$A:$A,$A122,Costs!$F:$F))</f>
        <v/>
      </c>
      <c r="C122" s="12">
        <f>IF($A122="","",SUMIF('Codes &amp; links'!$A:$A,$A122,'Codes &amp; links'!$J:$J))</f>
        <v/>
      </c>
      <c r="D122" s="12">
        <f>IF($A122="","",C122*'Read me'!$B$11)</f>
        <v/>
      </c>
      <c r="E122" s="10">
        <f>IF(OR($A122="",N(B122)=0),"",(D122-B122)/B122)</f>
        <v/>
      </c>
      <c r="F122" s="11">
        <f>IF(OR($A122="",N(B122)=0),"",C122/B122)</f>
        <v/>
      </c>
      <c r="G122">
        <f>IF($A122="","",SUMIF('Codes &amp; links'!$A:$A,$A122,'Codes &amp; links'!$F:$F))</f>
        <v/>
      </c>
      <c r="H122">
        <f>IF($A122="","",COUNTIF(Posts!$B:$B,$A122))</f>
        <v/>
      </c>
      <c r="I122">
        <f>IF($A122="","",SUMIF(Posts!$B:$B,$A122,Posts!$F:$F))</f>
        <v/>
      </c>
      <c r="J122" s="12">
        <f>IF(OR($A122="",N(I122)=0),"",B122/I122*1000)</f>
        <v/>
      </c>
      <c r="K122">
        <f>IF($A122="","",SUMIF(Posts!$B:$B,$A122,Posts!$L:$L))</f>
        <v/>
      </c>
      <c r="L122" s="12">
        <f>IF(OR($A122="",N(K122)=0),"",B122/K122)</f>
        <v/>
      </c>
      <c r="M122" s="12">
        <f>IF(OR($A122="",N(G122)=0),"",B122/G122)</f>
        <v/>
      </c>
    </row>
    <row r="123">
      <c r="A123">
        <f>IF(Creators!A123="","",Creators!A123)</f>
        <v/>
      </c>
      <c r="B123" s="12">
        <f>IF($A123="","",SUMIF(Costs!$A:$A,$A123,Costs!$F:$F))</f>
        <v/>
      </c>
      <c r="C123" s="12">
        <f>IF($A123="","",SUMIF('Codes &amp; links'!$A:$A,$A123,'Codes &amp; links'!$J:$J))</f>
        <v/>
      </c>
      <c r="D123" s="12">
        <f>IF($A123="","",C123*'Read me'!$B$11)</f>
        <v/>
      </c>
      <c r="E123" s="10">
        <f>IF(OR($A123="",N(B123)=0),"",(D123-B123)/B123)</f>
        <v/>
      </c>
      <c r="F123" s="11">
        <f>IF(OR($A123="",N(B123)=0),"",C123/B123)</f>
        <v/>
      </c>
      <c r="G123">
        <f>IF($A123="","",SUMIF('Codes &amp; links'!$A:$A,$A123,'Codes &amp; links'!$F:$F))</f>
        <v/>
      </c>
      <c r="H123">
        <f>IF($A123="","",COUNTIF(Posts!$B:$B,$A123))</f>
        <v/>
      </c>
      <c r="I123">
        <f>IF($A123="","",SUMIF(Posts!$B:$B,$A123,Posts!$F:$F))</f>
        <v/>
      </c>
      <c r="J123" s="12">
        <f>IF(OR($A123="",N(I123)=0),"",B123/I123*1000)</f>
        <v/>
      </c>
      <c r="K123">
        <f>IF($A123="","",SUMIF(Posts!$B:$B,$A123,Posts!$L:$L))</f>
        <v/>
      </c>
      <c r="L123" s="12">
        <f>IF(OR($A123="",N(K123)=0),"",B123/K123)</f>
        <v/>
      </c>
      <c r="M123" s="12">
        <f>IF(OR($A123="",N(G123)=0),"",B123/G123)</f>
        <v/>
      </c>
    </row>
    <row r="124">
      <c r="A124">
        <f>IF(Creators!A124="","",Creators!A124)</f>
        <v/>
      </c>
      <c r="B124" s="12">
        <f>IF($A124="","",SUMIF(Costs!$A:$A,$A124,Costs!$F:$F))</f>
        <v/>
      </c>
      <c r="C124" s="12">
        <f>IF($A124="","",SUMIF('Codes &amp; links'!$A:$A,$A124,'Codes &amp; links'!$J:$J))</f>
        <v/>
      </c>
      <c r="D124" s="12">
        <f>IF($A124="","",C124*'Read me'!$B$11)</f>
        <v/>
      </c>
      <c r="E124" s="10">
        <f>IF(OR($A124="",N(B124)=0),"",(D124-B124)/B124)</f>
        <v/>
      </c>
      <c r="F124" s="11">
        <f>IF(OR($A124="",N(B124)=0),"",C124/B124)</f>
        <v/>
      </c>
      <c r="G124">
        <f>IF($A124="","",SUMIF('Codes &amp; links'!$A:$A,$A124,'Codes &amp; links'!$F:$F))</f>
        <v/>
      </c>
      <c r="H124">
        <f>IF($A124="","",COUNTIF(Posts!$B:$B,$A124))</f>
        <v/>
      </c>
      <c r="I124">
        <f>IF($A124="","",SUMIF(Posts!$B:$B,$A124,Posts!$F:$F))</f>
        <v/>
      </c>
      <c r="J124" s="12">
        <f>IF(OR($A124="",N(I124)=0),"",B124/I124*1000)</f>
        <v/>
      </c>
      <c r="K124">
        <f>IF($A124="","",SUMIF(Posts!$B:$B,$A124,Posts!$L:$L))</f>
        <v/>
      </c>
      <c r="L124" s="12">
        <f>IF(OR($A124="",N(K124)=0),"",B124/K124)</f>
        <v/>
      </c>
      <c r="M124" s="12">
        <f>IF(OR($A124="",N(G124)=0),"",B124/G124)</f>
        <v/>
      </c>
    </row>
    <row r="125">
      <c r="A125">
        <f>IF(Creators!A125="","",Creators!A125)</f>
        <v/>
      </c>
      <c r="B125" s="12">
        <f>IF($A125="","",SUMIF(Costs!$A:$A,$A125,Costs!$F:$F))</f>
        <v/>
      </c>
      <c r="C125" s="12">
        <f>IF($A125="","",SUMIF('Codes &amp; links'!$A:$A,$A125,'Codes &amp; links'!$J:$J))</f>
        <v/>
      </c>
      <c r="D125" s="12">
        <f>IF($A125="","",C125*'Read me'!$B$11)</f>
        <v/>
      </c>
      <c r="E125" s="10">
        <f>IF(OR($A125="",N(B125)=0),"",(D125-B125)/B125)</f>
        <v/>
      </c>
      <c r="F125" s="11">
        <f>IF(OR($A125="",N(B125)=0),"",C125/B125)</f>
        <v/>
      </c>
      <c r="G125">
        <f>IF($A125="","",SUMIF('Codes &amp; links'!$A:$A,$A125,'Codes &amp; links'!$F:$F))</f>
        <v/>
      </c>
      <c r="H125">
        <f>IF($A125="","",COUNTIF(Posts!$B:$B,$A125))</f>
        <v/>
      </c>
      <c r="I125">
        <f>IF($A125="","",SUMIF(Posts!$B:$B,$A125,Posts!$F:$F))</f>
        <v/>
      </c>
      <c r="J125" s="12">
        <f>IF(OR($A125="",N(I125)=0),"",B125/I125*1000)</f>
        <v/>
      </c>
      <c r="K125">
        <f>IF($A125="","",SUMIF(Posts!$B:$B,$A125,Posts!$L:$L))</f>
        <v/>
      </c>
      <c r="L125" s="12">
        <f>IF(OR($A125="",N(K125)=0),"",B125/K125)</f>
        <v/>
      </c>
      <c r="M125" s="12">
        <f>IF(OR($A125="",N(G125)=0),"",B125/G125)</f>
        <v/>
      </c>
    </row>
    <row r="126">
      <c r="A126">
        <f>IF(Creators!A126="","",Creators!A126)</f>
        <v/>
      </c>
      <c r="B126" s="12">
        <f>IF($A126="","",SUMIF(Costs!$A:$A,$A126,Costs!$F:$F))</f>
        <v/>
      </c>
      <c r="C126" s="12">
        <f>IF($A126="","",SUMIF('Codes &amp; links'!$A:$A,$A126,'Codes &amp; links'!$J:$J))</f>
        <v/>
      </c>
      <c r="D126" s="12">
        <f>IF($A126="","",C126*'Read me'!$B$11)</f>
        <v/>
      </c>
      <c r="E126" s="10">
        <f>IF(OR($A126="",N(B126)=0),"",(D126-B126)/B126)</f>
        <v/>
      </c>
      <c r="F126" s="11">
        <f>IF(OR($A126="",N(B126)=0),"",C126/B126)</f>
        <v/>
      </c>
      <c r="G126">
        <f>IF($A126="","",SUMIF('Codes &amp; links'!$A:$A,$A126,'Codes &amp; links'!$F:$F))</f>
        <v/>
      </c>
      <c r="H126">
        <f>IF($A126="","",COUNTIF(Posts!$B:$B,$A126))</f>
        <v/>
      </c>
      <c r="I126">
        <f>IF($A126="","",SUMIF(Posts!$B:$B,$A126,Posts!$F:$F))</f>
        <v/>
      </c>
      <c r="J126" s="12">
        <f>IF(OR($A126="",N(I126)=0),"",B126/I126*1000)</f>
        <v/>
      </c>
      <c r="K126">
        <f>IF($A126="","",SUMIF(Posts!$B:$B,$A126,Posts!$L:$L))</f>
        <v/>
      </c>
      <c r="L126" s="12">
        <f>IF(OR($A126="",N(K126)=0),"",B126/K126)</f>
        <v/>
      </c>
      <c r="M126" s="12">
        <f>IF(OR($A126="",N(G126)=0),"",B126/G126)</f>
        <v/>
      </c>
    </row>
    <row r="127">
      <c r="A127">
        <f>IF(Creators!A127="","",Creators!A127)</f>
        <v/>
      </c>
      <c r="B127" s="12">
        <f>IF($A127="","",SUMIF(Costs!$A:$A,$A127,Costs!$F:$F))</f>
        <v/>
      </c>
      <c r="C127" s="12">
        <f>IF($A127="","",SUMIF('Codes &amp; links'!$A:$A,$A127,'Codes &amp; links'!$J:$J))</f>
        <v/>
      </c>
      <c r="D127" s="12">
        <f>IF($A127="","",C127*'Read me'!$B$11)</f>
        <v/>
      </c>
      <c r="E127" s="10">
        <f>IF(OR($A127="",N(B127)=0),"",(D127-B127)/B127)</f>
        <v/>
      </c>
      <c r="F127" s="11">
        <f>IF(OR($A127="",N(B127)=0),"",C127/B127)</f>
        <v/>
      </c>
      <c r="G127">
        <f>IF($A127="","",SUMIF('Codes &amp; links'!$A:$A,$A127,'Codes &amp; links'!$F:$F))</f>
        <v/>
      </c>
      <c r="H127">
        <f>IF($A127="","",COUNTIF(Posts!$B:$B,$A127))</f>
        <v/>
      </c>
      <c r="I127">
        <f>IF($A127="","",SUMIF(Posts!$B:$B,$A127,Posts!$F:$F))</f>
        <v/>
      </c>
      <c r="J127" s="12">
        <f>IF(OR($A127="",N(I127)=0),"",B127/I127*1000)</f>
        <v/>
      </c>
      <c r="K127">
        <f>IF($A127="","",SUMIF(Posts!$B:$B,$A127,Posts!$L:$L))</f>
        <v/>
      </c>
      <c r="L127" s="12">
        <f>IF(OR($A127="",N(K127)=0),"",B127/K127)</f>
        <v/>
      </c>
      <c r="M127" s="12">
        <f>IF(OR($A127="",N(G127)=0),"",B127/G127)</f>
        <v/>
      </c>
    </row>
    <row r="128">
      <c r="A128">
        <f>IF(Creators!A128="","",Creators!A128)</f>
        <v/>
      </c>
      <c r="B128" s="12">
        <f>IF($A128="","",SUMIF(Costs!$A:$A,$A128,Costs!$F:$F))</f>
        <v/>
      </c>
      <c r="C128" s="12">
        <f>IF($A128="","",SUMIF('Codes &amp; links'!$A:$A,$A128,'Codes &amp; links'!$J:$J))</f>
        <v/>
      </c>
      <c r="D128" s="12">
        <f>IF($A128="","",C128*'Read me'!$B$11)</f>
        <v/>
      </c>
      <c r="E128" s="10">
        <f>IF(OR($A128="",N(B128)=0),"",(D128-B128)/B128)</f>
        <v/>
      </c>
      <c r="F128" s="11">
        <f>IF(OR($A128="",N(B128)=0),"",C128/B128)</f>
        <v/>
      </c>
      <c r="G128">
        <f>IF($A128="","",SUMIF('Codes &amp; links'!$A:$A,$A128,'Codes &amp; links'!$F:$F))</f>
        <v/>
      </c>
      <c r="H128">
        <f>IF($A128="","",COUNTIF(Posts!$B:$B,$A128))</f>
        <v/>
      </c>
      <c r="I128">
        <f>IF($A128="","",SUMIF(Posts!$B:$B,$A128,Posts!$F:$F))</f>
        <v/>
      </c>
      <c r="J128" s="12">
        <f>IF(OR($A128="",N(I128)=0),"",B128/I128*1000)</f>
        <v/>
      </c>
      <c r="K128">
        <f>IF($A128="","",SUMIF(Posts!$B:$B,$A128,Posts!$L:$L))</f>
        <v/>
      </c>
      <c r="L128" s="12">
        <f>IF(OR($A128="",N(K128)=0),"",B128/K128)</f>
        <v/>
      </c>
      <c r="M128" s="12">
        <f>IF(OR($A128="",N(G128)=0),"",B128/G128)</f>
        <v/>
      </c>
    </row>
    <row r="129">
      <c r="A129">
        <f>IF(Creators!A129="","",Creators!A129)</f>
        <v/>
      </c>
      <c r="B129" s="12">
        <f>IF($A129="","",SUMIF(Costs!$A:$A,$A129,Costs!$F:$F))</f>
        <v/>
      </c>
      <c r="C129" s="12">
        <f>IF($A129="","",SUMIF('Codes &amp; links'!$A:$A,$A129,'Codes &amp; links'!$J:$J))</f>
        <v/>
      </c>
      <c r="D129" s="12">
        <f>IF($A129="","",C129*'Read me'!$B$11)</f>
        <v/>
      </c>
      <c r="E129" s="10">
        <f>IF(OR($A129="",N(B129)=0),"",(D129-B129)/B129)</f>
        <v/>
      </c>
      <c r="F129" s="11">
        <f>IF(OR($A129="",N(B129)=0),"",C129/B129)</f>
        <v/>
      </c>
      <c r="G129">
        <f>IF($A129="","",SUMIF('Codes &amp; links'!$A:$A,$A129,'Codes &amp; links'!$F:$F))</f>
        <v/>
      </c>
      <c r="H129">
        <f>IF($A129="","",COUNTIF(Posts!$B:$B,$A129))</f>
        <v/>
      </c>
      <c r="I129">
        <f>IF($A129="","",SUMIF(Posts!$B:$B,$A129,Posts!$F:$F))</f>
        <v/>
      </c>
      <c r="J129" s="12">
        <f>IF(OR($A129="",N(I129)=0),"",B129/I129*1000)</f>
        <v/>
      </c>
      <c r="K129">
        <f>IF($A129="","",SUMIF(Posts!$B:$B,$A129,Posts!$L:$L))</f>
        <v/>
      </c>
      <c r="L129" s="12">
        <f>IF(OR($A129="",N(K129)=0),"",B129/K129)</f>
        <v/>
      </c>
      <c r="M129" s="12">
        <f>IF(OR($A129="",N(G129)=0),"",B129/G129)</f>
        <v/>
      </c>
    </row>
    <row r="130">
      <c r="A130">
        <f>IF(Creators!A130="","",Creators!A130)</f>
        <v/>
      </c>
      <c r="B130" s="12">
        <f>IF($A130="","",SUMIF(Costs!$A:$A,$A130,Costs!$F:$F))</f>
        <v/>
      </c>
      <c r="C130" s="12">
        <f>IF($A130="","",SUMIF('Codes &amp; links'!$A:$A,$A130,'Codes &amp; links'!$J:$J))</f>
        <v/>
      </c>
      <c r="D130" s="12">
        <f>IF($A130="","",C130*'Read me'!$B$11)</f>
        <v/>
      </c>
      <c r="E130" s="10">
        <f>IF(OR($A130="",N(B130)=0),"",(D130-B130)/B130)</f>
        <v/>
      </c>
      <c r="F130" s="11">
        <f>IF(OR($A130="",N(B130)=0),"",C130/B130)</f>
        <v/>
      </c>
      <c r="G130">
        <f>IF($A130="","",SUMIF('Codes &amp; links'!$A:$A,$A130,'Codes &amp; links'!$F:$F))</f>
        <v/>
      </c>
      <c r="H130">
        <f>IF($A130="","",COUNTIF(Posts!$B:$B,$A130))</f>
        <v/>
      </c>
      <c r="I130">
        <f>IF($A130="","",SUMIF(Posts!$B:$B,$A130,Posts!$F:$F))</f>
        <v/>
      </c>
      <c r="J130" s="12">
        <f>IF(OR($A130="",N(I130)=0),"",B130/I130*1000)</f>
        <v/>
      </c>
      <c r="K130">
        <f>IF($A130="","",SUMIF(Posts!$B:$B,$A130,Posts!$L:$L))</f>
        <v/>
      </c>
      <c r="L130" s="12">
        <f>IF(OR($A130="",N(K130)=0),"",B130/K130)</f>
        <v/>
      </c>
      <c r="M130" s="12">
        <f>IF(OR($A130="",N(G130)=0),"",B130/G130)</f>
        <v/>
      </c>
    </row>
    <row r="131">
      <c r="A131">
        <f>IF(Creators!A131="","",Creators!A131)</f>
        <v/>
      </c>
      <c r="B131" s="12">
        <f>IF($A131="","",SUMIF(Costs!$A:$A,$A131,Costs!$F:$F))</f>
        <v/>
      </c>
      <c r="C131" s="12">
        <f>IF($A131="","",SUMIF('Codes &amp; links'!$A:$A,$A131,'Codes &amp; links'!$J:$J))</f>
        <v/>
      </c>
      <c r="D131" s="12">
        <f>IF($A131="","",C131*'Read me'!$B$11)</f>
        <v/>
      </c>
      <c r="E131" s="10">
        <f>IF(OR($A131="",N(B131)=0),"",(D131-B131)/B131)</f>
        <v/>
      </c>
      <c r="F131" s="11">
        <f>IF(OR($A131="",N(B131)=0),"",C131/B131)</f>
        <v/>
      </c>
      <c r="G131">
        <f>IF($A131="","",SUMIF('Codes &amp; links'!$A:$A,$A131,'Codes &amp; links'!$F:$F))</f>
        <v/>
      </c>
      <c r="H131">
        <f>IF($A131="","",COUNTIF(Posts!$B:$B,$A131))</f>
        <v/>
      </c>
      <c r="I131">
        <f>IF($A131="","",SUMIF(Posts!$B:$B,$A131,Posts!$F:$F))</f>
        <v/>
      </c>
      <c r="J131" s="12">
        <f>IF(OR($A131="",N(I131)=0),"",B131/I131*1000)</f>
        <v/>
      </c>
      <c r="K131">
        <f>IF($A131="","",SUMIF(Posts!$B:$B,$A131,Posts!$L:$L))</f>
        <v/>
      </c>
      <c r="L131" s="12">
        <f>IF(OR($A131="",N(K131)=0),"",B131/K131)</f>
        <v/>
      </c>
      <c r="M131" s="12">
        <f>IF(OR($A131="",N(G131)=0),"",B131/G131)</f>
        <v/>
      </c>
    </row>
    <row r="132">
      <c r="A132">
        <f>IF(Creators!A132="","",Creators!A132)</f>
        <v/>
      </c>
      <c r="B132" s="12">
        <f>IF($A132="","",SUMIF(Costs!$A:$A,$A132,Costs!$F:$F))</f>
        <v/>
      </c>
      <c r="C132" s="12">
        <f>IF($A132="","",SUMIF('Codes &amp; links'!$A:$A,$A132,'Codes &amp; links'!$J:$J))</f>
        <v/>
      </c>
      <c r="D132" s="12">
        <f>IF($A132="","",C132*'Read me'!$B$11)</f>
        <v/>
      </c>
      <c r="E132" s="10">
        <f>IF(OR($A132="",N(B132)=0),"",(D132-B132)/B132)</f>
        <v/>
      </c>
      <c r="F132" s="11">
        <f>IF(OR($A132="",N(B132)=0),"",C132/B132)</f>
        <v/>
      </c>
      <c r="G132">
        <f>IF($A132="","",SUMIF('Codes &amp; links'!$A:$A,$A132,'Codes &amp; links'!$F:$F))</f>
        <v/>
      </c>
      <c r="H132">
        <f>IF($A132="","",COUNTIF(Posts!$B:$B,$A132))</f>
        <v/>
      </c>
      <c r="I132">
        <f>IF($A132="","",SUMIF(Posts!$B:$B,$A132,Posts!$F:$F))</f>
        <v/>
      </c>
      <c r="J132" s="12">
        <f>IF(OR($A132="",N(I132)=0),"",B132/I132*1000)</f>
        <v/>
      </c>
      <c r="K132">
        <f>IF($A132="","",SUMIF(Posts!$B:$B,$A132,Posts!$L:$L))</f>
        <v/>
      </c>
      <c r="L132" s="12">
        <f>IF(OR($A132="",N(K132)=0),"",B132/K132)</f>
        <v/>
      </c>
      <c r="M132" s="12">
        <f>IF(OR($A132="",N(G132)=0),"",B132/G132)</f>
        <v/>
      </c>
    </row>
    <row r="133">
      <c r="A133">
        <f>IF(Creators!A133="","",Creators!A133)</f>
        <v/>
      </c>
      <c r="B133" s="12">
        <f>IF($A133="","",SUMIF(Costs!$A:$A,$A133,Costs!$F:$F))</f>
        <v/>
      </c>
      <c r="C133" s="12">
        <f>IF($A133="","",SUMIF('Codes &amp; links'!$A:$A,$A133,'Codes &amp; links'!$J:$J))</f>
        <v/>
      </c>
      <c r="D133" s="12">
        <f>IF($A133="","",C133*'Read me'!$B$11)</f>
        <v/>
      </c>
      <c r="E133" s="10">
        <f>IF(OR($A133="",N(B133)=0),"",(D133-B133)/B133)</f>
        <v/>
      </c>
      <c r="F133" s="11">
        <f>IF(OR($A133="",N(B133)=0),"",C133/B133)</f>
        <v/>
      </c>
      <c r="G133">
        <f>IF($A133="","",SUMIF('Codes &amp; links'!$A:$A,$A133,'Codes &amp; links'!$F:$F))</f>
        <v/>
      </c>
      <c r="H133">
        <f>IF($A133="","",COUNTIF(Posts!$B:$B,$A133))</f>
        <v/>
      </c>
      <c r="I133">
        <f>IF($A133="","",SUMIF(Posts!$B:$B,$A133,Posts!$F:$F))</f>
        <v/>
      </c>
      <c r="J133" s="12">
        <f>IF(OR($A133="",N(I133)=0),"",B133/I133*1000)</f>
        <v/>
      </c>
      <c r="K133">
        <f>IF($A133="","",SUMIF(Posts!$B:$B,$A133,Posts!$L:$L))</f>
        <v/>
      </c>
      <c r="L133" s="12">
        <f>IF(OR($A133="",N(K133)=0),"",B133/K133)</f>
        <v/>
      </c>
      <c r="M133" s="12">
        <f>IF(OR($A133="",N(G133)=0),"",B133/G133)</f>
        <v/>
      </c>
    </row>
    <row r="134">
      <c r="A134">
        <f>IF(Creators!A134="","",Creators!A134)</f>
        <v/>
      </c>
      <c r="B134" s="12">
        <f>IF($A134="","",SUMIF(Costs!$A:$A,$A134,Costs!$F:$F))</f>
        <v/>
      </c>
      <c r="C134" s="12">
        <f>IF($A134="","",SUMIF('Codes &amp; links'!$A:$A,$A134,'Codes &amp; links'!$J:$J))</f>
        <v/>
      </c>
      <c r="D134" s="12">
        <f>IF($A134="","",C134*'Read me'!$B$11)</f>
        <v/>
      </c>
      <c r="E134" s="10">
        <f>IF(OR($A134="",N(B134)=0),"",(D134-B134)/B134)</f>
        <v/>
      </c>
      <c r="F134" s="11">
        <f>IF(OR($A134="",N(B134)=0),"",C134/B134)</f>
        <v/>
      </c>
      <c r="G134">
        <f>IF($A134="","",SUMIF('Codes &amp; links'!$A:$A,$A134,'Codes &amp; links'!$F:$F))</f>
        <v/>
      </c>
      <c r="H134">
        <f>IF($A134="","",COUNTIF(Posts!$B:$B,$A134))</f>
        <v/>
      </c>
      <c r="I134">
        <f>IF($A134="","",SUMIF(Posts!$B:$B,$A134,Posts!$F:$F))</f>
        <v/>
      </c>
      <c r="J134" s="12">
        <f>IF(OR($A134="",N(I134)=0),"",B134/I134*1000)</f>
        <v/>
      </c>
      <c r="K134">
        <f>IF($A134="","",SUMIF(Posts!$B:$B,$A134,Posts!$L:$L))</f>
        <v/>
      </c>
      <c r="L134" s="12">
        <f>IF(OR($A134="",N(K134)=0),"",B134/K134)</f>
        <v/>
      </c>
      <c r="M134" s="12">
        <f>IF(OR($A134="",N(G134)=0),"",B134/G134)</f>
        <v/>
      </c>
    </row>
    <row r="135">
      <c r="A135">
        <f>IF(Creators!A135="","",Creators!A135)</f>
        <v/>
      </c>
      <c r="B135" s="12">
        <f>IF($A135="","",SUMIF(Costs!$A:$A,$A135,Costs!$F:$F))</f>
        <v/>
      </c>
      <c r="C135" s="12">
        <f>IF($A135="","",SUMIF('Codes &amp; links'!$A:$A,$A135,'Codes &amp; links'!$J:$J))</f>
        <v/>
      </c>
      <c r="D135" s="12">
        <f>IF($A135="","",C135*'Read me'!$B$11)</f>
        <v/>
      </c>
      <c r="E135" s="10">
        <f>IF(OR($A135="",N(B135)=0),"",(D135-B135)/B135)</f>
        <v/>
      </c>
      <c r="F135" s="11">
        <f>IF(OR($A135="",N(B135)=0),"",C135/B135)</f>
        <v/>
      </c>
      <c r="G135">
        <f>IF($A135="","",SUMIF('Codes &amp; links'!$A:$A,$A135,'Codes &amp; links'!$F:$F))</f>
        <v/>
      </c>
      <c r="H135">
        <f>IF($A135="","",COUNTIF(Posts!$B:$B,$A135))</f>
        <v/>
      </c>
      <c r="I135">
        <f>IF($A135="","",SUMIF(Posts!$B:$B,$A135,Posts!$F:$F))</f>
        <v/>
      </c>
      <c r="J135" s="12">
        <f>IF(OR($A135="",N(I135)=0),"",B135/I135*1000)</f>
        <v/>
      </c>
      <c r="K135">
        <f>IF($A135="","",SUMIF(Posts!$B:$B,$A135,Posts!$L:$L))</f>
        <v/>
      </c>
      <c r="L135" s="12">
        <f>IF(OR($A135="",N(K135)=0),"",B135/K135)</f>
        <v/>
      </c>
      <c r="M135" s="12">
        <f>IF(OR($A135="",N(G135)=0),"",B135/G135)</f>
        <v/>
      </c>
    </row>
    <row r="136">
      <c r="A136">
        <f>IF(Creators!A136="","",Creators!A136)</f>
        <v/>
      </c>
      <c r="B136" s="12">
        <f>IF($A136="","",SUMIF(Costs!$A:$A,$A136,Costs!$F:$F))</f>
        <v/>
      </c>
      <c r="C136" s="12">
        <f>IF($A136="","",SUMIF('Codes &amp; links'!$A:$A,$A136,'Codes &amp; links'!$J:$J))</f>
        <v/>
      </c>
      <c r="D136" s="12">
        <f>IF($A136="","",C136*'Read me'!$B$11)</f>
        <v/>
      </c>
      <c r="E136" s="10">
        <f>IF(OR($A136="",N(B136)=0),"",(D136-B136)/B136)</f>
        <v/>
      </c>
      <c r="F136" s="11">
        <f>IF(OR($A136="",N(B136)=0),"",C136/B136)</f>
        <v/>
      </c>
      <c r="G136">
        <f>IF($A136="","",SUMIF('Codes &amp; links'!$A:$A,$A136,'Codes &amp; links'!$F:$F))</f>
        <v/>
      </c>
      <c r="H136">
        <f>IF($A136="","",COUNTIF(Posts!$B:$B,$A136))</f>
        <v/>
      </c>
      <c r="I136">
        <f>IF($A136="","",SUMIF(Posts!$B:$B,$A136,Posts!$F:$F))</f>
        <v/>
      </c>
      <c r="J136" s="12">
        <f>IF(OR($A136="",N(I136)=0),"",B136/I136*1000)</f>
        <v/>
      </c>
      <c r="K136">
        <f>IF($A136="","",SUMIF(Posts!$B:$B,$A136,Posts!$L:$L))</f>
        <v/>
      </c>
      <c r="L136" s="12">
        <f>IF(OR($A136="",N(K136)=0),"",B136/K136)</f>
        <v/>
      </c>
      <c r="M136" s="12">
        <f>IF(OR($A136="",N(G136)=0),"",B136/G136)</f>
        <v/>
      </c>
    </row>
    <row r="137">
      <c r="A137">
        <f>IF(Creators!A137="","",Creators!A137)</f>
        <v/>
      </c>
      <c r="B137" s="12">
        <f>IF($A137="","",SUMIF(Costs!$A:$A,$A137,Costs!$F:$F))</f>
        <v/>
      </c>
      <c r="C137" s="12">
        <f>IF($A137="","",SUMIF('Codes &amp; links'!$A:$A,$A137,'Codes &amp; links'!$J:$J))</f>
        <v/>
      </c>
      <c r="D137" s="12">
        <f>IF($A137="","",C137*'Read me'!$B$11)</f>
        <v/>
      </c>
      <c r="E137" s="10">
        <f>IF(OR($A137="",N(B137)=0),"",(D137-B137)/B137)</f>
        <v/>
      </c>
      <c r="F137" s="11">
        <f>IF(OR($A137="",N(B137)=0),"",C137/B137)</f>
        <v/>
      </c>
      <c r="G137">
        <f>IF($A137="","",SUMIF('Codes &amp; links'!$A:$A,$A137,'Codes &amp; links'!$F:$F))</f>
        <v/>
      </c>
      <c r="H137">
        <f>IF($A137="","",COUNTIF(Posts!$B:$B,$A137))</f>
        <v/>
      </c>
      <c r="I137">
        <f>IF($A137="","",SUMIF(Posts!$B:$B,$A137,Posts!$F:$F))</f>
        <v/>
      </c>
      <c r="J137" s="12">
        <f>IF(OR($A137="",N(I137)=0),"",B137/I137*1000)</f>
        <v/>
      </c>
      <c r="K137">
        <f>IF($A137="","",SUMIF(Posts!$B:$B,$A137,Posts!$L:$L))</f>
        <v/>
      </c>
      <c r="L137" s="12">
        <f>IF(OR($A137="",N(K137)=0),"",B137/K137)</f>
        <v/>
      </c>
      <c r="M137" s="12">
        <f>IF(OR($A137="",N(G137)=0),"",B137/G137)</f>
        <v/>
      </c>
    </row>
    <row r="138">
      <c r="A138">
        <f>IF(Creators!A138="","",Creators!A138)</f>
        <v/>
      </c>
      <c r="B138" s="12">
        <f>IF($A138="","",SUMIF(Costs!$A:$A,$A138,Costs!$F:$F))</f>
        <v/>
      </c>
      <c r="C138" s="12">
        <f>IF($A138="","",SUMIF('Codes &amp; links'!$A:$A,$A138,'Codes &amp; links'!$J:$J))</f>
        <v/>
      </c>
      <c r="D138" s="12">
        <f>IF($A138="","",C138*'Read me'!$B$11)</f>
        <v/>
      </c>
      <c r="E138" s="10">
        <f>IF(OR($A138="",N(B138)=0),"",(D138-B138)/B138)</f>
        <v/>
      </c>
      <c r="F138" s="11">
        <f>IF(OR($A138="",N(B138)=0),"",C138/B138)</f>
        <v/>
      </c>
      <c r="G138">
        <f>IF($A138="","",SUMIF('Codes &amp; links'!$A:$A,$A138,'Codes &amp; links'!$F:$F))</f>
        <v/>
      </c>
      <c r="H138">
        <f>IF($A138="","",COUNTIF(Posts!$B:$B,$A138))</f>
        <v/>
      </c>
      <c r="I138">
        <f>IF($A138="","",SUMIF(Posts!$B:$B,$A138,Posts!$F:$F))</f>
        <v/>
      </c>
      <c r="J138" s="12">
        <f>IF(OR($A138="",N(I138)=0),"",B138/I138*1000)</f>
        <v/>
      </c>
      <c r="K138">
        <f>IF($A138="","",SUMIF(Posts!$B:$B,$A138,Posts!$L:$L))</f>
        <v/>
      </c>
      <c r="L138" s="12">
        <f>IF(OR($A138="",N(K138)=0),"",B138/K138)</f>
        <v/>
      </c>
      <c r="M138" s="12">
        <f>IF(OR($A138="",N(G138)=0),"",B138/G138)</f>
        <v/>
      </c>
    </row>
    <row r="139">
      <c r="A139">
        <f>IF(Creators!A139="","",Creators!A139)</f>
        <v/>
      </c>
      <c r="B139" s="12">
        <f>IF($A139="","",SUMIF(Costs!$A:$A,$A139,Costs!$F:$F))</f>
        <v/>
      </c>
      <c r="C139" s="12">
        <f>IF($A139="","",SUMIF('Codes &amp; links'!$A:$A,$A139,'Codes &amp; links'!$J:$J))</f>
        <v/>
      </c>
      <c r="D139" s="12">
        <f>IF($A139="","",C139*'Read me'!$B$11)</f>
        <v/>
      </c>
      <c r="E139" s="10">
        <f>IF(OR($A139="",N(B139)=0),"",(D139-B139)/B139)</f>
        <v/>
      </c>
      <c r="F139" s="11">
        <f>IF(OR($A139="",N(B139)=0),"",C139/B139)</f>
        <v/>
      </c>
      <c r="G139">
        <f>IF($A139="","",SUMIF('Codes &amp; links'!$A:$A,$A139,'Codes &amp; links'!$F:$F))</f>
        <v/>
      </c>
      <c r="H139">
        <f>IF($A139="","",COUNTIF(Posts!$B:$B,$A139))</f>
        <v/>
      </c>
      <c r="I139">
        <f>IF($A139="","",SUMIF(Posts!$B:$B,$A139,Posts!$F:$F))</f>
        <v/>
      </c>
      <c r="J139" s="12">
        <f>IF(OR($A139="",N(I139)=0),"",B139/I139*1000)</f>
        <v/>
      </c>
      <c r="K139">
        <f>IF($A139="","",SUMIF(Posts!$B:$B,$A139,Posts!$L:$L))</f>
        <v/>
      </c>
      <c r="L139" s="12">
        <f>IF(OR($A139="",N(K139)=0),"",B139/K139)</f>
        <v/>
      </c>
      <c r="M139" s="12">
        <f>IF(OR($A139="",N(G139)=0),"",B139/G139)</f>
        <v/>
      </c>
    </row>
    <row r="140">
      <c r="A140">
        <f>IF(Creators!A140="","",Creators!A140)</f>
        <v/>
      </c>
      <c r="B140" s="12">
        <f>IF($A140="","",SUMIF(Costs!$A:$A,$A140,Costs!$F:$F))</f>
        <v/>
      </c>
      <c r="C140" s="12">
        <f>IF($A140="","",SUMIF('Codes &amp; links'!$A:$A,$A140,'Codes &amp; links'!$J:$J))</f>
        <v/>
      </c>
      <c r="D140" s="12">
        <f>IF($A140="","",C140*'Read me'!$B$11)</f>
        <v/>
      </c>
      <c r="E140" s="10">
        <f>IF(OR($A140="",N(B140)=0),"",(D140-B140)/B140)</f>
        <v/>
      </c>
      <c r="F140" s="11">
        <f>IF(OR($A140="",N(B140)=0),"",C140/B140)</f>
        <v/>
      </c>
      <c r="G140">
        <f>IF($A140="","",SUMIF('Codes &amp; links'!$A:$A,$A140,'Codes &amp; links'!$F:$F))</f>
        <v/>
      </c>
      <c r="H140">
        <f>IF($A140="","",COUNTIF(Posts!$B:$B,$A140))</f>
        <v/>
      </c>
      <c r="I140">
        <f>IF($A140="","",SUMIF(Posts!$B:$B,$A140,Posts!$F:$F))</f>
        <v/>
      </c>
      <c r="J140" s="12">
        <f>IF(OR($A140="",N(I140)=0),"",B140/I140*1000)</f>
        <v/>
      </c>
      <c r="K140">
        <f>IF($A140="","",SUMIF(Posts!$B:$B,$A140,Posts!$L:$L))</f>
        <v/>
      </c>
      <c r="L140" s="12">
        <f>IF(OR($A140="",N(K140)=0),"",B140/K140)</f>
        <v/>
      </c>
      <c r="M140" s="12">
        <f>IF(OR($A140="",N(G140)=0),"",B140/G140)</f>
        <v/>
      </c>
    </row>
    <row r="141">
      <c r="A141">
        <f>IF(Creators!A141="","",Creators!A141)</f>
        <v/>
      </c>
      <c r="B141" s="12">
        <f>IF($A141="","",SUMIF(Costs!$A:$A,$A141,Costs!$F:$F))</f>
        <v/>
      </c>
      <c r="C141" s="12">
        <f>IF($A141="","",SUMIF('Codes &amp; links'!$A:$A,$A141,'Codes &amp; links'!$J:$J))</f>
        <v/>
      </c>
      <c r="D141" s="12">
        <f>IF($A141="","",C141*'Read me'!$B$11)</f>
        <v/>
      </c>
      <c r="E141" s="10">
        <f>IF(OR($A141="",N(B141)=0),"",(D141-B141)/B141)</f>
        <v/>
      </c>
      <c r="F141" s="11">
        <f>IF(OR($A141="",N(B141)=0),"",C141/B141)</f>
        <v/>
      </c>
      <c r="G141">
        <f>IF($A141="","",SUMIF('Codes &amp; links'!$A:$A,$A141,'Codes &amp; links'!$F:$F))</f>
        <v/>
      </c>
      <c r="H141">
        <f>IF($A141="","",COUNTIF(Posts!$B:$B,$A141))</f>
        <v/>
      </c>
      <c r="I141">
        <f>IF($A141="","",SUMIF(Posts!$B:$B,$A141,Posts!$F:$F))</f>
        <v/>
      </c>
      <c r="J141" s="12">
        <f>IF(OR($A141="",N(I141)=0),"",B141/I141*1000)</f>
        <v/>
      </c>
      <c r="K141">
        <f>IF($A141="","",SUMIF(Posts!$B:$B,$A141,Posts!$L:$L))</f>
        <v/>
      </c>
      <c r="L141" s="12">
        <f>IF(OR($A141="",N(K141)=0),"",B141/K141)</f>
        <v/>
      </c>
      <c r="M141" s="12">
        <f>IF(OR($A141="",N(G141)=0),"",B141/G141)</f>
        <v/>
      </c>
    </row>
    <row r="142">
      <c r="A142">
        <f>IF(Creators!A142="","",Creators!A142)</f>
        <v/>
      </c>
      <c r="B142" s="12">
        <f>IF($A142="","",SUMIF(Costs!$A:$A,$A142,Costs!$F:$F))</f>
        <v/>
      </c>
      <c r="C142" s="12">
        <f>IF($A142="","",SUMIF('Codes &amp; links'!$A:$A,$A142,'Codes &amp; links'!$J:$J))</f>
        <v/>
      </c>
      <c r="D142" s="12">
        <f>IF($A142="","",C142*'Read me'!$B$11)</f>
        <v/>
      </c>
      <c r="E142" s="10">
        <f>IF(OR($A142="",N(B142)=0),"",(D142-B142)/B142)</f>
        <v/>
      </c>
      <c r="F142" s="11">
        <f>IF(OR($A142="",N(B142)=0),"",C142/B142)</f>
        <v/>
      </c>
      <c r="G142">
        <f>IF($A142="","",SUMIF('Codes &amp; links'!$A:$A,$A142,'Codes &amp; links'!$F:$F))</f>
        <v/>
      </c>
      <c r="H142">
        <f>IF($A142="","",COUNTIF(Posts!$B:$B,$A142))</f>
        <v/>
      </c>
      <c r="I142">
        <f>IF($A142="","",SUMIF(Posts!$B:$B,$A142,Posts!$F:$F))</f>
        <v/>
      </c>
      <c r="J142" s="12">
        <f>IF(OR($A142="",N(I142)=0),"",B142/I142*1000)</f>
        <v/>
      </c>
      <c r="K142">
        <f>IF($A142="","",SUMIF(Posts!$B:$B,$A142,Posts!$L:$L))</f>
        <v/>
      </c>
      <c r="L142" s="12">
        <f>IF(OR($A142="",N(K142)=0),"",B142/K142)</f>
        <v/>
      </c>
      <c r="M142" s="12">
        <f>IF(OR($A142="",N(G142)=0),"",B142/G142)</f>
        <v/>
      </c>
    </row>
    <row r="143">
      <c r="A143">
        <f>IF(Creators!A143="","",Creators!A143)</f>
        <v/>
      </c>
      <c r="B143" s="12">
        <f>IF($A143="","",SUMIF(Costs!$A:$A,$A143,Costs!$F:$F))</f>
        <v/>
      </c>
      <c r="C143" s="12">
        <f>IF($A143="","",SUMIF('Codes &amp; links'!$A:$A,$A143,'Codes &amp; links'!$J:$J))</f>
        <v/>
      </c>
      <c r="D143" s="12">
        <f>IF($A143="","",C143*'Read me'!$B$11)</f>
        <v/>
      </c>
      <c r="E143" s="10">
        <f>IF(OR($A143="",N(B143)=0),"",(D143-B143)/B143)</f>
        <v/>
      </c>
      <c r="F143" s="11">
        <f>IF(OR($A143="",N(B143)=0),"",C143/B143)</f>
        <v/>
      </c>
      <c r="G143">
        <f>IF($A143="","",SUMIF('Codes &amp; links'!$A:$A,$A143,'Codes &amp; links'!$F:$F))</f>
        <v/>
      </c>
      <c r="H143">
        <f>IF($A143="","",COUNTIF(Posts!$B:$B,$A143))</f>
        <v/>
      </c>
      <c r="I143">
        <f>IF($A143="","",SUMIF(Posts!$B:$B,$A143,Posts!$F:$F))</f>
        <v/>
      </c>
      <c r="J143" s="12">
        <f>IF(OR($A143="",N(I143)=0),"",B143/I143*1000)</f>
        <v/>
      </c>
      <c r="K143">
        <f>IF($A143="","",SUMIF(Posts!$B:$B,$A143,Posts!$L:$L))</f>
        <v/>
      </c>
      <c r="L143" s="12">
        <f>IF(OR($A143="",N(K143)=0),"",B143/K143)</f>
        <v/>
      </c>
      <c r="M143" s="12">
        <f>IF(OR($A143="",N(G143)=0),"",B143/G143)</f>
        <v/>
      </c>
    </row>
    <row r="144">
      <c r="A144">
        <f>IF(Creators!A144="","",Creators!A144)</f>
        <v/>
      </c>
      <c r="B144" s="12">
        <f>IF($A144="","",SUMIF(Costs!$A:$A,$A144,Costs!$F:$F))</f>
        <v/>
      </c>
      <c r="C144" s="12">
        <f>IF($A144="","",SUMIF('Codes &amp; links'!$A:$A,$A144,'Codes &amp; links'!$J:$J))</f>
        <v/>
      </c>
      <c r="D144" s="12">
        <f>IF($A144="","",C144*'Read me'!$B$11)</f>
        <v/>
      </c>
      <c r="E144" s="10">
        <f>IF(OR($A144="",N(B144)=0),"",(D144-B144)/B144)</f>
        <v/>
      </c>
      <c r="F144" s="11">
        <f>IF(OR($A144="",N(B144)=0),"",C144/B144)</f>
        <v/>
      </c>
      <c r="G144">
        <f>IF($A144="","",SUMIF('Codes &amp; links'!$A:$A,$A144,'Codes &amp; links'!$F:$F))</f>
        <v/>
      </c>
      <c r="H144">
        <f>IF($A144="","",COUNTIF(Posts!$B:$B,$A144))</f>
        <v/>
      </c>
      <c r="I144">
        <f>IF($A144="","",SUMIF(Posts!$B:$B,$A144,Posts!$F:$F))</f>
        <v/>
      </c>
      <c r="J144" s="12">
        <f>IF(OR($A144="",N(I144)=0),"",B144/I144*1000)</f>
        <v/>
      </c>
      <c r="K144">
        <f>IF($A144="","",SUMIF(Posts!$B:$B,$A144,Posts!$L:$L))</f>
        <v/>
      </c>
      <c r="L144" s="12">
        <f>IF(OR($A144="",N(K144)=0),"",B144/K144)</f>
        <v/>
      </c>
      <c r="M144" s="12">
        <f>IF(OR($A144="",N(G144)=0),"",B144/G144)</f>
        <v/>
      </c>
    </row>
    <row r="145">
      <c r="A145">
        <f>IF(Creators!A145="","",Creators!A145)</f>
        <v/>
      </c>
      <c r="B145" s="12">
        <f>IF($A145="","",SUMIF(Costs!$A:$A,$A145,Costs!$F:$F))</f>
        <v/>
      </c>
      <c r="C145" s="12">
        <f>IF($A145="","",SUMIF('Codes &amp; links'!$A:$A,$A145,'Codes &amp; links'!$J:$J))</f>
        <v/>
      </c>
      <c r="D145" s="12">
        <f>IF($A145="","",C145*'Read me'!$B$11)</f>
        <v/>
      </c>
      <c r="E145" s="10">
        <f>IF(OR($A145="",N(B145)=0),"",(D145-B145)/B145)</f>
        <v/>
      </c>
      <c r="F145" s="11">
        <f>IF(OR($A145="",N(B145)=0),"",C145/B145)</f>
        <v/>
      </c>
      <c r="G145">
        <f>IF($A145="","",SUMIF('Codes &amp; links'!$A:$A,$A145,'Codes &amp; links'!$F:$F))</f>
        <v/>
      </c>
      <c r="H145">
        <f>IF($A145="","",COUNTIF(Posts!$B:$B,$A145))</f>
        <v/>
      </c>
      <c r="I145">
        <f>IF($A145="","",SUMIF(Posts!$B:$B,$A145,Posts!$F:$F))</f>
        <v/>
      </c>
      <c r="J145" s="12">
        <f>IF(OR($A145="",N(I145)=0),"",B145/I145*1000)</f>
        <v/>
      </c>
      <c r="K145">
        <f>IF($A145="","",SUMIF(Posts!$B:$B,$A145,Posts!$L:$L))</f>
        <v/>
      </c>
      <c r="L145" s="12">
        <f>IF(OR($A145="",N(K145)=0),"",B145/K145)</f>
        <v/>
      </c>
      <c r="M145" s="12">
        <f>IF(OR($A145="",N(G145)=0),"",B145/G145)</f>
        <v/>
      </c>
    </row>
    <row r="146">
      <c r="A146">
        <f>IF(Creators!A146="","",Creators!A146)</f>
        <v/>
      </c>
      <c r="B146" s="12">
        <f>IF($A146="","",SUMIF(Costs!$A:$A,$A146,Costs!$F:$F))</f>
        <v/>
      </c>
      <c r="C146" s="12">
        <f>IF($A146="","",SUMIF('Codes &amp; links'!$A:$A,$A146,'Codes &amp; links'!$J:$J))</f>
        <v/>
      </c>
      <c r="D146" s="12">
        <f>IF($A146="","",C146*'Read me'!$B$11)</f>
        <v/>
      </c>
      <c r="E146" s="10">
        <f>IF(OR($A146="",N(B146)=0),"",(D146-B146)/B146)</f>
        <v/>
      </c>
      <c r="F146" s="11">
        <f>IF(OR($A146="",N(B146)=0),"",C146/B146)</f>
        <v/>
      </c>
      <c r="G146">
        <f>IF($A146="","",SUMIF('Codes &amp; links'!$A:$A,$A146,'Codes &amp; links'!$F:$F))</f>
        <v/>
      </c>
      <c r="H146">
        <f>IF($A146="","",COUNTIF(Posts!$B:$B,$A146))</f>
        <v/>
      </c>
      <c r="I146">
        <f>IF($A146="","",SUMIF(Posts!$B:$B,$A146,Posts!$F:$F))</f>
        <v/>
      </c>
      <c r="J146" s="12">
        <f>IF(OR($A146="",N(I146)=0),"",B146/I146*1000)</f>
        <v/>
      </c>
      <c r="K146">
        <f>IF($A146="","",SUMIF(Posts!$B:$B,$A146,Posts!$L:$L))</f>
        <v/>
      </c>
      <c r="L146" s="12">
        <f>IF(OR($A146="",N(K146)=0),"",B146/K146)</f>
        <v/>
      </c>
      <c r="M146" s="12">
        <f>IF(OR($A146="",N(G146)=0),"",B146/G146)</f>
        <v/>
      </c>
    </row>
    <row r="147">
      <c r="A147">
        <f>IF(Creators!A147="","",Creators!A147)</f>
        <v/>
      </c>
      <c r="B147" s="12">
        <f>IF($A147="","",SUMIF(Costs!$A:$A,$A147,Costs!$F:$F))</f>
        <v/>
      </c>
      <c r="C147" s="12">
        <f>IF($A147="","",SUMIF('Codes &amp; links'!$A:$A,$A147,'Codes &amp; links'!$J:$J))</f>
        <v/>
      </c>
      <c r="D147" s="12">
        <f>IF($A147="","",C147*'Read me'!$B$11)</f>
        <v/>
      </c>
      <c r="E147" s="10">
        <f>IF(OR($A147="",N(B147)=0),"",(D147-B147)/B147)</f>
        <v/>
      </c>
      <c r="F147" s="11">
        <f>IF(OR($A147="",N(B147)=0),"",C147/B147)</f>
        <v/>
      </c>
      <c r="G147">
        <f>IF($A147="","",SUMIF('Codes &amp; links'!$A:$A,$A147,'Codes &amp; links'!$F:$F))</f>
        <v/>
      </c>
      <c r="H147">
        <f>IF($A147="","",COUNTIF(Posts!$B:$B,$A147))</f>
        <v/>
      </c>
      <c r="I147">
        <f>IF($A147="","",SUMIF(Posts!$B:$B,$A147,Posts!$F:$F))</f>
        <v/>
      </c>
      <c r="J147" s="12">
        <f>IF(OR($A147="",N(I147)=0),"",B147/I147*1000)</f>
        <v/>
      </c>
      <c r="K147">
        <f>IF($A147="","",SUMIF(Posts!$B:$B,$A147,Posts!$L:$L))</f>
        <v/>
      </c>
      <c r="L147" s="12">
        <f>IF(OR($A147="",N(K147)=0),"",B147/K147)</f>
        <v/>
      </c>
      <c r="M147" s="12">
        <f>IF(OR($A147="",N(G147)=0),"",B147/G147)</f>
        <v/>
      </c>
    </row>
    <row r="148">
      <c r="A148">
        <f>IF(Creators!A148="","",Creators!A148)</f>
        <v/>
      </c>
      <c r="B148" s="12">
        <f>IF($A148="","",SUMIF(Costs!$A:$A,$A148,Costs!$F:$F))</f>
        <v/>
      </c>
      <c r="C148" s="12">
        <f>IF($A148="","",SUMIF('Codes &amp; links'!$A:$A,$A148,'Codes &amp; links'!$J:$J))</f>
        <v/>
      </c>
      <c r="D148" s="12">
        <f>IF($A148="","",C148*'Read me'!$B$11)</f>
        <v/>
      </c>
      <c r="E148" s="10">
        <f>IF(OR($A148="",N(B148)=0),"",(D148-B148)/B148)</f>
        <v/>
      </c>
      <c r="F148" s="11">
        <f>IF(OR($A148="",N(B148)=0),"",C148/B148)</f>
        <v/>
      </c>
      <c r="G148">
        <f>IF($A148="","",SUMIF('Codes &amp; links'!$A:$A,$A148,'Codes &amp; links'!$F:$F))</f>
        <v/>
      </c>
      <c r="H148">
        <f>IF($A148="","",COUNTIF(Posts!$B:$B,$A148))</f>
        <v/>
      </c>
      <c r="I148">
        <f>IF($A148="","",SUMIF(Posts!$B:$B,$A148,Posts!$F:$F))</f>
        <v/>
      </c>
      <c r="J148" s="12">
        <f>IF(OR($A148="",N(I148)=0),"",B148/I148*1000)</f>
        <v/>
      </c>
      <c r="K148">
        <f>IF($A148="","",SUMIF(Posts!$B:$B,$A148,Posts!$L:$L))</f>
        <v/>
      </c>
      <c r="L148" s="12">
        <f>IF(OR($A148="",N(K148)=0),"",B148/K148)</f>
        <v/>
      </c>
      <c r="M148" s="12">
        <f>IF(OR($A148="",N(G148)=0),"",B148/G148)</f>
        <v/>
      </c>
    </row>
    <row r="149">
      <c r="A149">
        <f>IF(Creators!A149="","",Creators!A149)</f>
        <v/>
      </c>
      <c r="B149" s="12">
        <f>IF($A149="","",SUMIF(Costs!$A:$A,$A149,Costs!$F:$F))</f>
        <v/>
      </c>
      <c r="C149" s="12">
        <f>IF($A149="","",SUMIF('Codes &amp; links'!$A:$A,$A149,'Codes &amp; links'!$J:$J))</f>
        <v/>
      </c>
      <c r="D149" s="12">
        <f>IF($A149="","",C149*'Read me'!$B$11)</f>
        <v/>
      </c>
      <c r="E149" s="10">
        <f>IF(OR($A149="",N(B149)=0),"",(D149-B149)/B149)</f>
        <v/>
      </c>
      <c r="F149" s="11">
        <f>IF(OR($A149="",N(B149)=0),"",C149/B149)</f>
        <v/>
      </c>
      <c r="G149">
        <f>IF($A149="","",SUMIF('Codes &amp; links'!$A:$A,$A149,'Codes &amp; links'!$F:$F))</f>
        <v/>
      </c>
      <c r="H149">
        <f>IF($A149="","",COUNTIF(Posts!$B:$B,$A149))</f>
        <v/>
      </c>
      <c r="I149">
        <f>IF($A149="","",SUMIF(Posts!$B:$B,$A149,Posts!$F:$F))</f>
        <v/>
      </c>
      <c r="J149" s="12">
        <f>IF(OR($A149="",N(I149)=0),"",B149/I149*1000)</f>
        <v/>
      </c>
      <c r="K149">
        <f>IF($A149="","",SUMIF(Posts!$B:$B,$A149,Posts!$L:$L))</f>
        <v/>
      </c>
      <c r="L149" s="12">
        <f>IF(OR($A149="",N(K149)=0),"",B149/K149)</f>
        <v/>
      </c>
      <c r="M149" s="12">
        <f>IF(OR($A149="",N(G149)=0),"",B149/G149)</f>
        <v/>
      </c>
    </row>
    <row r="150">
      <c r="A150">
        <f>IF(Creators!A150="","",Creators!A150)</f>
        <v/>
      </c>
      <c r="B150" s="12">
        <f>IF($A150="","",SUMIF(Costs!$A:$A,$A150,Costs!$F:$F))</f>
        <v/>
      </c>
      <c r="C150" s="12">
        <f>IF($A150="","",SUMIF('Codes &amp; links'!$A:$A,$A150,'Codes &amp; links'!$J:$J))</f>
        <v/>
      </c>
      <c r="D150" s="12">
        <f>IF($A150="","",C150*'Read me'!$B$11)</f>
        <v/>
      </c>
      <c r="E150" s="10">
        <f>IF(OR($A150="",N(B150)=0),"",(D150-B150)/B150)</f>
        <v/>
      </c>
      <c r="F150" s="11">
        <f>IF(OR($A150="",N(B150)=0),"",C150/B150)</f>
        <v/>
      </c>
      <c r="G150">
        <f>IF($A150="","",SUMIF('Codes &amp; links'!$A:$A,$A150,'Codes &amp; links'!$F:$F))</f>
        <v/>
      </c>
      <c r="H150">
        <f>IF($A150="","",COUNTIF(Posts!$B:$B,$A150))</f>
        <v/>
      </c>
      <c r="I150">
        <f>IF($A150="","",SUMIF(Posts!$B:$B,$A150,Posts!$F:$F))</f>
        <v/>
      </c>
      <c r="J150" s="12">
        <f>IF(OR($A150="",N(I150)=0),"",B150/I150*1000)</f>
        <v/>
      </c>
      <c r="K150">
        <f>IF($A150="","",SUMIF(Posts!$B:$B,$A150,Posts!$L:$L))</f>
        <v/>
      </c>
      <c r="L150" s="12">
        <f>IF(OR($A150="",N(K150)=0),"",B150/K150)</f>
        <v/>
      </c>
      <c r="M150" s="12">
        <f>IF(OR($A150="",N(G150)=0),"",B150/G150)</f>
        <v/>
      </c>
    </row>
    <row r="151">
      <c r="A151">
        <f>IF(Creators!A151="","",Creators!A151)</f>
        <v/>
      </c>
      <c r="B151" s="12">
        <f>IF($A151="","",SUMIF(Costs!$A:$A,$A151,Costs!$F:$F))</f>
        <v/>
      </c>
      <c r="C151" s="12">
        <f>IF($A151="","",SUMIF('Codes &amp; links'!$A:$A,$A151,'Codes &amp; links'!$J:$J))</f>
        <v/>
      </c>
      <c r="D151" s="12">
        <f>IF($A151="","",C151*'Read me'!$B$11)</f>
        <v/>
      </c>
      <c r="E151" s="10">
        <f>IF(OR($A151="",N(B151)=0),"",(D151-B151)/B151)</f>
        <v/>
      </c>
      <c r="F151" s="11">
        <f>IF(OR($A151="",N(B151)=0),"",C151/B151)</f>
        <v/>
      </c>
      <c r="G151">
        <f>IF($A151="","",SUMIF('Codes &amp; links'!$A:$A,$A151,'Codes &amp; links'!$F:$F))</f>
        <v/>
      </c>
      <c r="H151">
        <f>IF($A151="","",COUNTIF(Posts!$B:$B,$A151))</f>
        <v/>
      </c>
      <c r="I151">
        <f>IF($A151="","",SUMIF(Posts!$B:$B,$A151,Posts!$F:$F))</f>
        <v/>
      </c>
      <c r="J151" s="12">
        <f>IF(OR($A151="",N(I151)=0),"",B151/I151*1000)</f>
        <v/>
      </c>
      <c r="K151">
        <f>IF($A151="","",SUMIF(Posts!$B:$B,$A151,Posts!$L:$L))</f>
        <v/>
      </c>
      <c r="L151" s="12">
        <f>IF(OR($A151="",N(K151)=0),"",B151/K151)</f>
        <v/>
      </c>
      <c r="M151" s="12">
        <f>IF(OR($A151="",N(G151)=0),"",B151/G151)</f>
        <v/>
      </c>
    </row>
    <row r="152">
      <c r="A152">
        <f>IF(Creators!A152="","",Creators!A152)</f>
        <v/>
      </c>
      <c r="B152" s="12">
        <f>IF($A152="","",SUMIF(Costs!$A:$A,$A152,Costs!$F:$F))</f>
        <v/>
      </c>
      <c r="C152" s="12">
        <f>IF($A152="","",SUMIF('Codes &amp; links'!$A:$A,$A152,'Codes &amp; links'!$J:$J))</f>
        <v/>
      </c>
      <c r="D152" s="12">
        <f>IF($A152="","",C152*'Read me'!$B$11)</f>
        <v/>
      </c>
      <c r="E152" s="10">
        <f>IF(OR($A152="",N(B152)=0),"",(D152-B152)/B152)</f>
        <v/>
      </c>
      <c r="F152" s="11">
        <f>IF(OR($A152="",N(B152)=0),"",C152/B152)</f>
        <v/>
      </c>
      <c r="G152">
        <f>IF($A152="","",SUMIF('Codes &amp; links'!$A:$A,$A152,'Codes &amp; links'!$F:$F))</f>
        <v/>
      </c>
      <c r="H152">
        <f>IF($A152="","",COUNTIF(Posts!$B:$B,$A152))</f>
        <v/>
      </c>
      <c r="I152">
        <f>IF($A152="","",SUMIF(Posts!$B:$B,$A152,Posts!$F:$F))</f>
        <v/>
      </c>
      <c r="J152" s="12">
        <f>IF(OR($A152="",N(I152)=0),"",B152/I152*1000)</f>
        <v/>
      </c>
      <c r="K152">
        <f>IF($A152="","",SUMIF(Posts!$B:$B,$A152,Posts!$L:$L))</f>
        <v/>
      </c>
      <c r="L152" s="12">
        <f>IF(OR($A152="",N(K152)=0),"",B152/K152)</f>
        <v/>
      </c>
      <c r="M152" s="12">
        <f>IF(OR($A152="",N(G152)=0),"",B152/G152)</f>
        <v/>
      </c>
    </row>
    <row r="153">
      <c r="A153">
        <f>IF(Creators!A153="","",Creators!A153)</f>
        <v/>
      </c>
      <c r="B153" s="12">
        <f>IF($A153="","",SUMIF(Costs!$A:$A,$A153,Costs!$F:$F))</f>
        <v/>
      </c>
      <c r="C153" s="12">
        <f>IF($A153="","",SUMIF('Codes &amp; links'!$A:$A,$A153,'Codes &amp; links'!$J:$J))</f>
        <v/>
      </c>
      <c r="D153" s="12">
        <f>IF($A153="","",C153*'Read me'!$B$11)</f>
        <v/>
      </c>
      <c r="E153" s="10">
        <f>IF(OR($A153="",N(B153)=0),"",(D153-B153)/B153)</f>
        <v/>
      </c>
      <c r="F153" s="11">
        <f>IF(OR($A153="",N(B153)=0),"",C153/B153)</f>
        <v/>
      </c>
      <c r="G153">
        <f>IF($A153="","",SUMIF('Codes &amp; links'!$A:$A,$A153,'Codes &amp; links'!$F:$F))</f>
        <v/>
      </c>
      <c r="H153">
        <f>IF($A153="","",COUNTIF(Posts!$B:$B,$A153))</f>
        <v/>
      </c>
      <c r="I153">
        <f>IF($A153="","",SUMIF(Posts!$B:$B,$A153,Posts!$F:$F))</f>
        <v/>
      </c>
      <c r="J153" s="12">
        <f>IF(OR($A153="",N(I153)=0),"",B153/I153*1000)</f>
        <v/>
      </c>
      <c r="K153">
        <f>IF($A153="","",SUMIF(Posts!$B:$B,$A153,Posts!$L:$L))</f>
        <v/>
      </c>
      <c r="L153" s="12">
        <f>IF(OR($A153="",N(K153)=0),"",B153/K153)</f>
        <v/>
      </c>
      <c r="M153" s="12">
        <f>IF(OR($A153="",N(G153)=0),"",B153/G153)</f>
        <v/>
      </c>
    </row>
    <row r="154">
      <c r="A154">
        <f>IF(Creators!A154="","",Creators!A154)</f>
        <v/>
      </c>
      <c r="B154" s="12">
        <f>IF($A154="","",SUMIF(Costs!$A:$A,$A154,Costs!$F:$F))</f>
        <v/>
      </c>
      <c r="C154" s="12">
        <f>IF($A154="","",SUMIF('Codes &amp; links'!$A:$A,$A154,'Codes &amp; links'!$J:$J))</f>
        <v/>
      </c>
      <c r="D154" s="12">
        <f>IF($A154="","",C154*'Read me'!$B$11)</f>
        <v/>
      </c>
      <c r="E154" s="10">
        <f>IF(OR($A154="",N(B154)=0),"",(D154-B154)/B154)</f>
        <v/>
      </c>
      <c r="F154" s="11">
        <f>IF(OR($A154="",N(B154)=0),"",C154/B154)</f>
        <v/>
      </c>
      <c r="G154">
        <f>IF($A154="","",SUMIF('Codes &amp; links'!$A:$A,$A154,'Codes &amp; links'!$F:$F))</f>
        <v/>
      </c>
      <c r="H154">
        <f>IF($A154="","",COUNTIF(Posts!$B:$B,$A154))</f>
        <v/>
      </c>
      <c r="I154">
        <f>IF($A154="","",SUMIF(Posts!$B:$B,$A154,Posts!$F:$F))</f>
        <v/>
      </c>
      <c r="J154" s="12">
        <f>IF(OR($A154="",N(I154)=0),"",B154/I154*1000)</f>
        <v/>
      </c>
      <c r="K154">
        <f>IF($A154="","",SUMIF(Posts!$B:$B,$A154,Posts!$L:$L))</f>
        <v/>
      </c>
      <c r="L154" s="12">
        <f>IF(OR($A154="",N(K154)=0),"",B154/K154)</f>
        <v/>
      </c>
      <c r="M154" s="12">
        <f>IF(OR($A154="",N(G154)=0),"",B154/G154)</f>
        <v/>
      </c>
    </row>
    <row r="155">
      <c r="A155">
        <f>IF(Creators!A155="","",Creators!A155)</f>
        <v/>
      </c>
      <c r="B155" s="12">
        <f>IF($A155="","",SUMIF(Costs!$A:$A,$A155,Costs!$F:$F))</f>
        <v/>
      </c>
      <c r="C155" s="12">
        <f>IF($A155="","",SUMIF('Codes &amp; links'!$A:$A,$A155,'Codes &amp; links'!$J:$J))</f>
        <v/>
      </c>
      <c r="D155" s="12">
        <f>IF($A155="","",C155*'Read me'!$B$11)</f>
        <v/>
      </c>
      <c r="E155" s="10">
        <f>IF(OR($A155="",N(B155)=0),"",(D155-B155)/B155)</f>
        <v/>
      </c>
      <c r="F155" s="11">
        <f>IF(OR($A155="",N(B155)=0),"",C155/B155)</f>
        <v/>
      </c>
      <c r="G155">
        <f>IF($A155="","",SUMIF('Codes &amp; links'!$A:$A,$A155,'Codes &amp; links'!$F:$F))</f>
        <v/>
      </c>
      <c r="H155">
        <f>IF($A155="","",COUNTIF(Posts!$B:$B,$A155))</f>
        <v/>
      </c>
      <c r="I155">
        <f>IF($A155="","",SUMIF(Posts!$B:$B,$A155,Posts!$F:$F))</f>
        <v/>
      </c>
      <c r="J155" s="12">
        <f>IF(OR($A155="",N(I155)=0),"",B155/I155*1000)</f>
        <v/>
      </c>
      <c r="K155">
        <f>IF($A155="","",SUMIF(Posts!$B:$B,$A155,Posts!$L:$L))</f>
        <v/>
      </c>
      <c r="L155" s="12">
        <f>IF(OR($A155="",N(K155)=0),"",B155/K155)</f>
        <v/>
      </c>
      <c r="M155" s="12">
        <f>IF(OR($A155="",N(G155)=0),"",B155/G155)</f>
        <v/>
      </c>
    </row>
    <row r="156">
      <c r="A156">
        <f>IF(Creators!A156="","",Creators!A156)</f>
        <v/>
      </c>
      <c r="B156" s="12">
        <f>IF($A156="","",SUMIF(Costs!$A:$A,$A156,Costs!$F:$F))</f>
        <v/>
      </c>
      <c r="C156" s="12">
        <f>IF($A156="","",SUMIF('Codes &amp; links'!$A:$A,$A156,'Codes &amp; links'!$J:$J))</f>
        <v/>
      </c>
      <c r="D156" s="12">
        <f>IF($A156="","",C156*'Read me'!$B$11)</f>
        <v/>
      </c>
      <c r="E156" s="10">
        <f>IF(OR($A156="",N(B156)=0),"",(D156-B156)/B156)</f>
        <v/>
      </c>
      <c r="F156" s="11">
        <f>IF(OR($A156="",N(B156)=0),"",C156/B156)</f>
        <v/>
      </c>
      <c r="G156">
        <f>IF($A156="","",SUMIF('Codes &amp; links'!$A:$A,$A156,'Codes &amp; links'!$F:$F))</f>
        <v/>
      </c>
      <c r="H156">
        <f>IF($A156="","",COUNTIF(Posts!$B:$B,$A156))</f>
        <v/>
      </c>
      <c r="I156">
        <f>IF($A156="","",SUMIF(Posts!$B:$B,$A156,Posts!$F:$F))</f>
        <v/>
      </c>
      <c r="J156" s="12">
        <f>IF(OR($A156="",N(I156)=0),"",B156/I156*1000)</f>
        <v/>
      </c>
      <c r="K156">
        <f>IF($A156="","",SUMIF(Posts!$B:$B,$A156,Posts!$L:$L))</f>
        <v/>
      </c>
      <c r="L156" s="12">
        <f>IF(OR($A156="",N(K156)=0),"",B156/K156)</f>
        <v/>
      </c>
      <c r="M156" s="12">
        <f>IF(OR($A156="",N(G156)=0),"",B156/G156)</f>
        <v/>
      </c>
    </row>
    <row r="157">
      <c r="A157">
        <f>IF(Creators!A157="","",Creators!A157)</f>
        <v/>
      </c>
      <c r="B157" s="12">
        <f>IF($A157="","",SUMIF(Costs!$A:$A,$A157,Costs!$F:$F))</f>
        <v/>
      </c>
      <c r="C157" s="12">
        <f>IF($A157="","",SUMIF('Codes &amp; links'!$A:$A,$A157,'Codes &amp; links'!$J:$J))</f>
        <v/>
      </c>
      <c r="D157" s="12">
        <f>IF($A157="","",C157*'Read me'!$B$11)</f>
        <v/>
      </c>
      <c r="E157" s="10">
        <f>IF(OR($A157="",N(B157)=0),"",(D157-B157)/B157)</f>
        <v/>
      </c>
      <c r="F157" s="11">
        <f>IF(OR($A157="",N(B157)=0),"",C157/B157)</f>
        <v/>
      </c>
      <c r="G157">
        <f>IF($A157="","",SUMIF('Codes &amp; links'!$A:$A,$A157,'Codes &amp; links'!$F:$F))</f>
        <v/>
      </c>
      <c r="H157">
        <f>IF($A157="","",COUNTIF(Posts!$B:$B,$A157))</f>
        <v/>
      </c>
      <c r="I157">
        <f>IF($A157="","",SUMIF(Posts!$B:$B,$A157,Posts!$F:$F))</f>
        <v/>
      </c>
      <c r="J157" s="12">
        <f>IF(OR($A157="",N(I157)=0),"",B157/I157*1000)</f>
        <v/>
      </c>
      <c r="K157">
        <f>IF($A157="","",SUMIF(Posts!$B:$B,$A157,Posts!$L:$L))</f>
        <v/>
      </c>
      <c r="L157" s="12">
        <f>IF(OR($A157="",N(K157)=0),"",B157/K157)</f>
        <v/>
      </c>
      <c r="M157" s="12">
        <f>IF(OR($A157="",N(G157)=0),"",B157/G157)</f>
        <v/>
      </c>
    </row>
    <row r="158">
      <c r="A158">
        <f>IF(Creators!A158="","",Creators!A158)</f>
        <v/>
      </c>
      <c r="B158" s="12">
        <f>IF($A158="","",SUMIF(Costs!$A:$A,$A158,Costs!$F:$F))</f>
        <v/>
      </c>
      <c r="C158" s="12">
        <f>IF($A158="","",SUMIF('Codes &amp; links'!$A:$A,$A158,'Codes &amp; links'!$J:$J))</f>
        <v/>
      </c>
      <c r="D158" s="12">
        <f>IF($A158="","",C158*'Read me'!$B$11)</f>
        <v/>
      </c>
      <c r="E158" s="10">
        <f>IF(OR($A158="",N(B158)=0),"",(D158-B158)/B158)</f>
        <v/>
      </c>
      <c r="F158" s="11">
        <f>IF(OR($A158="",N(B158)=0),"",C158/B158)</f>
        <v/>
      </c>
      <c r="G158">
        <f>IF($A158="","",SUMIF('Codes &amp; links'!$A:$A,$A158,'Codes &amp; links'!$F:$F))</f>
        <v/>
      </c>
      <c r="H158">
        <f>IF($A158="","",COUNTIF(Posts!$B:$B,$A158))</f>
        <v/>
      </c>
      <c r="I158">
        <f>IF($A158="","",SUMIF(Posts!$B:$B,$A158,Posts!$F:$F))</f>
        <v/>
      </c>
      <c r="J158" s="12">
        <f>IF(OR($A158="",N(I158)=0),"",B158/I158*1000)</f>
        <v/>
      </c>
      <c r="K158">
        <f>IF($A158="","",SUMIF(Posts!$B:$B,$A158,Posts!$L:$L))</f>
        <v/>
      </c>
      <c r="L158" s="12">
        <f>IF(OR($A158="",N(K158)=0),"",B158/K158)</f>
        <v/>
      </c>
      <c r="M158" s="12">
        <f>IF(OR($A158="",N(G158)=0),"",B158/G158)</f>
        <v/>
      </c>
    </row>
    <row r="159">
      <c r="A159">
        <f>IF(Creators!A159="","",Creators!A159)</f>
        <v/>
      </c>
      <c r="B159" s="12">
        <f>IF($A159="","",SUMIF(Costs!$A:$A,$A159,Costs!$F:$F))</f>
        <v/>
      </c>
      <c r="C159" s="12">
        <f>IF($A159="","",SUMIF('Codes &amp; links'!$A:$A,$A159,'Codes &amp; links'!$J:$J))</f>
        <v/>
      </c>
      <c r="D159" s="12">
        <f>IF($A159="","",C159*'Read me'!$B$11)</f>
        <v/>
      </c>
      <c r="E159" s="10">
        <f>IF(OR($A159="",N(B159)=0),"",(D159-B159)/B159)</f>
        <v/>
      </c>
      <c r="F159" s="11">
        <f>IF(OR($A159="",N(B159)=0),"",C159/B159)</f>
        <v/>
      </c>
      <c r="G159">
        <f>IF($A159="","",SUMIF('Codes &amp; links'!$A:$A,$A159,'Codes &amp; links'!$F:$F))</f>
        <v/>
      </c>
      <c r="H159">
        <f>IF($A159="","",COUNTIF(Posts!$B:$B,$A159))</f>
        <v/>
      </c>
      <c r="I159">
        <f>IF($A159="","",SUMIF(Posts!$B:$B,$A159,Posts!$F:$F))</f>
        <v/>
      </c>
      <c r="J159" s="12">
        <f>IF(OR($A159="",N(I159)=0),"",B159/I159*1000)</f>
        <v/>
      </c>
      <c r="K159">
        <f>IF($A159="","",SUMIF(Posts!$B:$B,$A159,Posts!$L:$L))</f>
        <v/>
      </c>
      <c r="L159" s="12">
        <f>IF(OR($A159="",N(K159)=0),"",B159/K159)</f>
        <v/>
      </c>
      <c r="M159" s="12">
        <f>IF(OR($A159="",N(G159)=0),"",B159/G159)</f>
        <v/>
      </c>
    </row>
    <row r="160">
      <c r="A160">
        <f>IF(Creators!A160="","",Creators!A160)</f>
        <v/>
      </c>
      <c r="B160" s="12">
        <f>IF($A160="","",SUMIF(Costs!$A:$A,$A160,Costs!$F:$F))</f>
        <v/>
      </c>
      <c r="C160" s="12">
        <f>IF($A160="","",SUMIF('Codes &amp; links'!$A:$A,$A160,'Codes &amp; links'!$J:$J))</f>
        <v/>
      </c>
      <c r="D160" s="12">
        <f>IF($A160="","",C160*'Read me'!$B$11)</f>
        <v/>
      </c>
      <c r="E160" s="10">
        <f>IF(OR($A160="",N(B160)=0),"",(D160-B160)/B160)</f>
        <v/>
      </c>
      <c r="F160" s="11">
        <f>IF(OR($A160="",N(B160)=0),"",C160/B160)</f>
        <v/>
      </c>
      <c r="G160">
        <f>IF($A160="","",SUMIF('Codes &amp; links'!$A:$A,$A160,'Codes &amp; links'!$F:$F))</f>
        <v/>
      </c>
      <c r="H160">
        <f>IF($A160="","",COUNTIF(Posts!$B:$B,$A160))</f>
        <v/>
      </c>
      <c r="I160">
        <f>IF($A160="","",SUMIF(Posts!$B:$B,$A160,Posts!$F:$F))</f>
        <v/>
      </c>
      <c r="J160" s="12">
        <f>IF(OR($A160="",N(I160)=0),"",B160/I160*1000)</f>
        <v/>
      </c>
      <c r="K160">
        <f>IF($A160="","",SUMIF(Posts!$B:$B,$A160,Posts!$L:$L))</f>
        <v/>
      </c>
      <c r="L160" s="12">
        <f>IF(OR($A160="",N(K160)=0),"",B160/K160)</f>
        <v/>
      </c>
      <c r="M160" s="12">
        <f>IF(OR($A160="",N(G160)=0),"",B160/G160)</f>
        <v/>
      </c>
    </row>
    <row r="161">
      <c r="A161">
        <f>IF(Creators!A161="","",Creators!A161)</f>
        <v/>
      </c>
      <c r="B161" s="12">
        <f>IF($A161="","",SUMIF(Costs!$A:$A,$A161,Costs!$F:$F))</f>
        <v/>
      </c>
      <c r="C161" s="12">
        <f>IF($A161="","",SUMIF('Codes &amp; links'!$A:$A,$A161,'Codes &amp; links'!$J:$J))</f>
        <v/>
      </c>
      <c r="D161" s="12">
        <f>IF($A161="","",C161*'Read me'!$B$11)</f>
        <v/>
      </c>
      <c r="E161" s="10">
        <f>IF(OR($A161="",N(B161)=0),"",(D161-B161)/B161)</f>
        <v/>
      </c>
      <c r="F161" s="11">
        <f>IF(OR($A161="",N(B161)=0),"",C161/B161)</f>
        <v/>
      </c>
      <c r="G161">
        <f>IF($A161="","",SUMIF('Codes &amp; links'!$A:$A,$A161,'Codes &amp; links'!$F:$F))</f>
        <v/>
      </c>
      <c r="H161">
        <f>IF($A161="","",COUNTIF(Posts!$B:$B,$A161))</f>
        <v/>
      </c>
      <c r="I161">
        <f>IF($A161="","",SUMIF(Posts!$B:$B,$A161,Posts!$F:$F))</f>
        <v/>
      </c>
      <c r="J161" s="12">
        <f>IF(OR($A161="",N(I161)=0),"",B161/I161*1000)</f>
        <v/>
      </c>
      <c r="K161">
        <f>IF($A161="","",SUMIF(Posts!$B:$B,$A161,Posts!$L:$L))</f>
        <v/>
      </c>
      <c r="L161" s="12">
        <f>IF(OR($A161="",N(K161)=0),"",B161/K161)</f>
        <v/>
      </c>
      <c r="M161" s="12">
        <f>IF(OR($A161="",N(G161)=0),"",B161/G161)</f>
        <v/>
      </c>
    </row>
    <row r="162">
      <c r="A162">
        <f>IF(Creators!A162="","",Creators!A162)</f>
        <v/>
      </c>
      <c r="B162" s="12">
        <f>IF($A162="","",SUMIF(Costs!$A:$A,$A162,Costs!$F:$F))</f>
        <v/>
      </c>
      <c r="C162" s="12">
        <f>IF($A162="","",SUMIF('Codes &amp; links'!$A:$A,$A162,'Codes &amp; links'!$J:$J))</f>
        <v/>
      </c>
      <c r="D162" s="12">
        <f>IF($A162="","",C162*'Read me'!$B$11)</f>
        <v/>
      </c>
      <c r="E162" s="10">
        <f>IF(OR($A162="",N(B162)=0),"",(D162-B162)/B162)</f>
        <v/>
      </c>
      <c r="F162" s="11">
        <f>IF(OR($A162="",N(B162)=0),"",C162/B162)</f>
        <v/>
      </c>
      <c r="G162">
        <f>IF($A162="","",SUMIF('Codes &amp; links'!$A:$A,$A162,'Codes &amp; links'!$F:$F))</f>
        <v/>
      </c>
      <c r="H162">
        <f>IF($A162="","",COUNTIF(Posts!$B:$B,$A162))</f>
        <v/>
      </c>
      <c r="I162">
        <f>IF($A162="","",SUMIF(Posts!$B:$B,$A162,Posts!$F:$F))</f>
        <v/>
      </c>
      <c r="J162" s="12">
        <f>IF(OR($A162="",N(I162)=0),"",B162/I162*1000)</f>
        <v/>
      </c>
      <c r="K162">
        <f>IF($A162="","",SUMIF(Posts!$B:$B,$A162,Posts!$L:$L))</f>
        <v/>
      </c>
      <c r="L162" s="12">
        <f>IF(OR($A162="",N(K162)=0),"",B162/K162)</f>
        <v/>
      </c>
      <c r="M162" s="12">
        <f>IF(OR($A162="",N(G162)=0),"",B162/G162)</f>
        <v/>
      </c>
    </row>
    <row r="163">
      <c r="A163">
        <f>IF(Creators!A163="","",Creators!A163)</f>
        <v/>
      </c>
      <c r="B163" s="12">
        <f>IF($A163="","",SUMIF(Costs!$A:$A,$A163,Costs!$F:$F))</f>
        <v/>
      </c>
      <c r="C163" s="12">
        <f>IF($A163="","",SUMIF('Codes &amp; links'!$A:$A,$A163,'Codes &amp; links'!$J:$J))</f>
        <v/>
      </c>
      <c r="D163" s="12">
        <f>IF($A163="","",C163*'Read me'!$B$11)</f>
        <v/>
      </c>
      <c r="E163" s="10">
        <f>IF(OR($A163="",N(B163)=0),"",(D163-B163)/B163)</f>
        <v/>
      </c>
      <c r="F163" s="11">
        <f>IF(OR($A163="",N(B163)=0),"",C163/B163)</f>
        <v/>
      </c>
      <c r="G163">
        <f>IF($A163="","",SUMIF('Codes &amp; links'!$A:$A,$A163,'Codes &amp; links'!$F:$F))</f>
        <v/>
      </c>
      <c r="H163">
        <f>IF($A163="","",COUNTIF(Posts!$B:$B,$A163))</f>
        <v/>
      </c>
      <c r="I163">
        <f>IF($A163="","",SUMIF(Posts!$B:$B,$A163,Posts!$F:$F))</f>
        <v/>
      </c>
      <c r="J163" s="12">
        <f>IF(OR($A163="",N(I163)=0),"",B163/I163*1000)</f>
        <v/>
      </c>
      <c r="K163">
        <f>IF($A163="","",SUMIF(Posts!$B:$B,$A163,Posts!$L:$L))</f>
        <v/>
      </c>
      <c r="L163" s="12">
        <f>IF(OR($A163="",N(K163)=0),"",B163/K163)</f>
        <v/>
      </c>
      <c r="M163" s="12">
        <f>IF(OR($A163="",N(G163)=0),"",B163/G163)</f>
        <v/>
      </c>
    </row>
    <row r="164">
      <c r="A164">
        <f>IF(Creators!A164="","",Creators!A164)</f>
        <v/>
      </c>
      <c r="B164" s="12">
        <f>IF($A164="","",SUMIF(Costs!$A:$A,$A164,Costs!$F:$F))</f>
        <v/>
      </c>
      <c r="C164" s="12">
        <f>IF($A164="","",SUMIF('Codes &amp; links'!$A:$A,$A164,'Codes &amp; links'!$J:$J))</f>
        <v/>
      </c>
      <c r="D164" s="12">
        <f>IF($A164="","",C164*'Read me'!$B$11)</f>
        <v/>
      </c>
      <c r="E164" s="10">
        <f>IF(OR($A164="",N(B164)=0),"",(D164-B164)/B164)</f>
        <v/>
      </c>
      <c r="F164" s="11">
        <f>IF(OR($A164="",N(B164)=0),"",C164/B164)</f>
        <v/>
      </c>
      <c r="G164">
        <f>IF($A164="","",SUMIF('Codes &amp; links'!$A:$A,$A164,'Codes &amp; links'!$F:$F))</f>
        <v/>
      </c>
      <c r="H164">
        <f>IF($A164="","",COUNTIF(Posts!$B:$B,$A164))</f>
        <v/>
      </c>
      <c r="I164">
        <f>IF($A164="","",SUMIF(Posts!$B:$B,$A164,Posts!$F:$F))</f>
        <v/>
      </c>
      <c r="J164" s="12">
        <f>IF(OR($A164="",N(I164)=0),"",B164/I164*1000)</f>
        <v/>
      </c>
      <c r="K164">
        <f>IF($A164="","",SUMIF(Posts!$B:$B,$A164,Posts!$L:$L))</f>
        <v/>
      </c>
      <c r="L164" s="12">
        <f>IF(OR($A164="",N(K164)=0),"",B164/K164)</f>
        <v/>
      </c>
      <c r="M164" s="12">
        <f>IF(OR($A164="",N(G164)=0),"",B164/G164)</f>
        <v/>
      </c>
    </row>
    <row r="165">
      <c r="A165">
        <f>IF(Creators!A165="","",Creators!A165)</f>
        <v/>
      </c>
      <c r="B165" s="12">
        <f>IF($A165="","",SUMIF(Costs!$A:$A,$A165,Costs!$F:$F))</f>
        <v/>
      </c>
      <c r="C165" s="12">
        <f>IF($A165="","",SUMIF('Codes &amp; links'!$A:$A,$A165,'Codes &amp; links'!$J:$J))</f>
        <v/>
      </c>
      <c r="D165" s="12">
        <f>IF($A165="","",C165*'Read me'!$B$11)</f>
        <v/>
      </c>
      <c r="E165" s="10">
        <f>IF(OR($A165="",N(B165)=0),"",(D165-B165)/B165)</f>
        <v/>
      </c>
      <c r="F165" s="11">
        <f>IF(OR($A165="",N(B165)=0),"",C165/B165)</f>
        <v/>
      </c>
      <c r="G165">
        <f>IF($A165="","",SUMIF('Codes &amp; links'!$A:$A,$A165,'Codes &amp; links'!$F:$F))</f>
        <v/>
      </c>
      <c r="H165">
        <f>IF($A165="","",COUNTIF(Posts!$B:$B,$A165))</f>
        <v/>
      </c>
      <c r="I165">
        <f>IF($A165="","",SUMIF(Posts!$B:$B,$A165,Posts!$F:$F))</f>
        <v/>
      </c>
      <c r="J165" s="12">
        <f>IF(OR($A165="",N(I165)=0),"",B165/I165*1000)</f>
        <v/>
      </c>
      <c r="K165">
        <f>IF($A165="","",SUMIF(Posts!$B:$B,$A165,Posts!$L:$L))</f>
        <v/>
      </c>
      <c r="L165" s="12">
        <f>IF(OR($A165="",N(K165)=0),"",B165/K165)</f>
        <v/>
      </c>
      <c r="M165" s="12">
        <f>IF(OR($A165="",N(G165)=0),"",B165/G165)</f>
        <v/>
      </c>
    </row>
    <row r="166">
      <c r="A166">
        <f>IF(Creators!A166="","",Creators!A166)</f>
        <v/>
      </c>
      <c r="B166" s="12">
        <f>IF($A166="","",SUMIF(Costs!$A:$A,$A166,Costs!$F:$F))</f>
        <v/>
      </c>
      <c r="C166" s="12">
        <f>IF($A166="","",SUMIF('Codes &amp; links'!$A:$A,$A166,'Codes &amp; links'!$J:$J))</f>
        <v/>
      </c>
      <c r="D166" s="12">
        <f>IF($A166="","",C166*'Read me'!$B$11)</f>
        <v/>
      </c>
      <c r="E166" s="10">
        <f>IF(OR($A166="",N(B166)=0),"",(D166-B166)/B166)</f>
        <v/>
      </c>
      <c r="F166" s="11">
        <f>IF(OR($A166="",N(B166)=0),"",C166/B166)</f>
        <v/>
      </c>
      <c r="G166">
        <f>IF($A166="","",SUMIF('Codes &amp; links'!$A:$A,$A166,'Codes &amp; links'!$F:$F))</f>
        <v/>
      </c>
      <c r="H166">
        <f>IF($A166="","",COUNTIF(Posts!$B:$B,$A166))</f>
        <v/>
      </c>
      <c r="I166">
        <f>IF($A166="","",SUMIF(Posts!$B:$B,$A166,Posts!$F:$F))</f>
        <v/>
      </c>
      <c r="J166" s="12">
        <f>IF(OR($A166="",N(I166)=0),"",B166/I166*1000)</f>
        <v/>
      </c>
      <c r="K166">
        <f>IF($A166="","",SUMIF(Posts!$B:$B,$A166,Posts!$L:$L))</f>
        <v/>
      </c>
      <c r="L166" s="12">
        <f>IF(OR($A166="",N(K166)=0),"",B166/K166)</f>
        <v/>
      </c>
      <c r="M166" s="12">
        <f>IF(OR($A166="",N(G166)=0),"",B166/G166)</f>
        <v/>
      </c>
    </row>
    <row r="167">
      <c r="A167">
        <f>IF(Creators!A167="","",Creators!A167)</f>
        <v/>
      </c>
      <c r="B167" s="12">
        <f>IF($A167="","",SUMIF(Costs!$A:$A,$A167,Costs!$F:$F))</f>
        <v/>
      </c>
      <c r="C167" s="12">
        <f>IF($A167="","",SUMIF('Codes &amp; links'!$A:$A,$A167,'Codes &amp; links'!$J:$J))</f>
        <v/>
      </c>
      <c r="D167" s="12">
        <f>IF($A167="","",C167*'Read me'!$B$11)</f>
        <v/>
      </c>
      <c r="E167" s="10">
        <f>IF(OR($A167="",N(B167)=0),"",(D167-B167)/B167)</f>
        <v/>
      </c>
      <c r="F167" s="11">
        <f>IF(OR($A167="",N(B167)=0),"",C167/B167)</f>
        <v/>
      </c>
      <c r="G167">
        <f>IF($A167="","",SUMIF('Codes &amp; links'!$A:$A,$A167,'Codes &amp; links'!$F:$F))</f>
        <v/>
      </c>
      <c r="H167">
        <f>IF($A167="","",COUNTIF(Posts!$B:$B,$A167))</f>
        <v/>
      </c>
      <c r="I167">
        <f>IF($A167="","",SUMIF(Posts!$B:$B,$A167,Posts!$F:$F))</f>
        <v/>
      </c>
      <c r="J167" s="12">
        <f>IF(OR($A167="",N(I167)=0),"",B167/I167*1000)</f>
        <v/>
      </c>
      <c r="K167">
        <f>IF($A167="","",SUMIF(Posts!$B:$B,$A167,Posts!$L:$L))</f>
        <v/>
      </c>
      <c r="L167" s="12">
        <f>IF(OR($A167="",N(K167)=0),"",B167/K167)</f>
        <v/>
      </c>
      <c r="M167" s="12">
        <f>IF(OR($A167="",N(G167)=0),"",B167/G167)</f>
        <v/>
      </c>
    </row>
    <row r="168">
      <c r="A168">
        <f>IF(Creators!A168="","",Creators!A168)</f>
        <v/>
      </c>
      <c r="B168" s="12">
        <f>IF($A168="","",SUMIF(Costs!$A:$A,$A168,Costs!$F:$F))</f>
        <v/>
      </c>
      <c r="C168" s="12">
        <f>IF($A168="","",SUMIF('Codes &amp; links'!$A:$A,$A168,'Codes &amp; links'!$J:$J))</f>
        <v/>
      </c>
      <c r="D168" s="12">
        <f>IF($A168="","",C168*'Read me'!$B$11)</f>
        <v/>
      </c>
      <c r="E168" s="10">
        <f>IF(OR($A168="",N(B168)=0),"",(D168-B168)/B168)</f>
        <v/>
      </c>
      <c r="F168" s="11">
        <f>IF(OR($A168="",N(B168)=0),"",C168/B168)</f>
        <v/>
      </c>
      <c r="G168">
        <f>IF($A168="","",SUMIF('Codes &amp; links'!$A:$A,$A168,'Codes &amp; links'!$F:$F))</f>
        <v/>
      </c>
      <c r="H168">
        <f>IF($A168="","",COUNTIF(Posts!$B:$B,$A168))</f>
        <v/>
      </c>
      <c r="I168">
        <f>IF($A168="","",SUMIF(Posts!$B:$B,$A168,Posts!$F:$F))</f>
        <v/>
      </c>
      <c r="J168" s="12">
        <f>IF(OR($A168="",N(I168)=0),"",B168/I168*1000)</f>
        <v/>
      </c>
      <c r="K168">
        <f>IF($A168="","",SUMIF(Posts!$B:$B,$A168,Posts!$L:$L))</f>
        <v/>
      </c>
      <c r="L168" s="12">
        <f>IF(OR($A168="",N(K168)=0),"",B168/K168)</f>
        <v/>
      </c>
      <c r="M168" s="12">
        <f>IF(OR($A168="",N(G168)=0),"",B168/G168)</f>
        <v/>
      </c>
    </row>
    <row r="169">
      <c r="A169">
        <f>IF(Creators!A169="","",Creators!A169)</f>
        <v/>
      </c>
      <c r="B169" s="12">
        <f>IF($A169="","",SUMIF(Costs!$A:$A,$A169,Costs!$F:$F))</f>
        <v/>
      </c>
      <c r="C169" s="12">
        <f>IF($A169="","",SUMIF('Codes &amp; links'!$A:$A,$A169,'Codes &amp; links'!$J:$J))</f>
        <v/>
      </c>
      <c r="D169" s="12">
        <f>IF($A169="","",C169*'Read me'!$B$11)</f>
        <v/>
      </c>
      <c r="E169" s="10">
        <f>IF(OR($A169="",N(B169)=0),"",(D169-B169)/B169)</f>
        <v/>
      </c>
      <c r="F169" s="11">
        <f>IF(OR($A169="",N(B169)=0),"",C169/B169)</f>
        <v/>
      </c>
      <c r="G169">
        <f>IF($A169="","",SUMIF('Codes &amp; links'!$A:$A,$A169,'Codes &amp; links'!$F:$F))</f>
        <v/>
      </c>
      <c r="H169">
        <f>IF($A169="","",COUNTIF(Posts!$B:$B,$A169))</f>
        <v/>
      </c>
      <c r="I169">
        <f>IF($A169="","",SUMIF(Posts!$B:$B,$A169,Posts!$F:$F))</f>
        <v/>
      </c>
      <c r="J169" s="12">
        <f>IF(OR($A169="",N(I169)=0),"",B169/I169*1000)</f>
        <v/>
      </c>
      <c r="K169">
        <f>IF($A169="","",SUMIF(Posts!$B:$B,$A169,Posts!$L:$L))</f>
        <v/>
      </c>
      <c r="L169" s="12">
        <f>IF(OR($A169="",N(K169)=0),"",B169/K169)</f>
        <v/>
      </c>
      <c r="M169" s="12">
        <f>IF(OR($A169="",N(G169)=0),"",B169/G169)</f>
        <v/>
      </c>
    </row>
    <row r="170">
      <c r="A170">
        <f>IF(Creators!A170="","",Creators!A170)</f>
        <v/>
      </c>
      <c r="B170" s="12">
        <f>IF($A170="","",SUMIF(Costs!$A:$A,$A170,Costs!$F:$F))</f>
        <v/>
      </c>
      <c r="C170" s="12">
        <f>IF($A170="","",SUMIF('Codes &amp; links'!$A:$A,$A170,'Codes &amp; links'!$J:$J))</f>
        <v/>
      </c>
      <c r="D170" s="12">
        <f>IF($A170="","",C170*'Read me'!$B$11)</f>
        <v/>
      </c>
      <c r="E170" s="10">
        <f>IF(OR($A170="",N(B170)=0),"",(D170-B170)/B170)</f>
        <v/>
      </c>
      <c r="F170" s="11">
        <f>IF(OR($A170="",N(B170)=0),"",C170/B170)</f>
        <v/>
      </c>
      <c r="G170">
        <f>IF($A170="","",SUMIF('Codes &amp; links'!$A:$A,$A170,'Codes &amp; links'!$F:$F))</f>
        <v/>
      </c>
      <c r="H170">
        <f>IF($A170="","",COUNTIF(Posts!$B:$B,$A170))</f>
        <v/>
      </c>
      <c r="I170">
        <f>IF($A170="","",SUMIF(Posts!$B:$B,$A170,Posts!$F:$F))</f>
        <v/>
      </c>
      <c r="J170" s="12">
        <f>IF(OR($A170="",N(I170)=0),"",B170/I170*1000)</f>
        <v/>
      </c>
      <c r="K170">
        <f>IF($A170="","",SUMIF(Posts!$B:$B,$A170,Posts!$L:$L))</f>
        <v/>
      </c>
      <c r="L170" s="12">
        <f>IF(OR($A170="",N(K170)=0),"",B170/K170)</f>
        <v/>
      </c>
      <c r="M170" s="12">
        <f>IF(OR($A170="",N(G170)=0),"",B170/G170)</f>
        <v/>
      </c>
    </row>
    <row r="171">
      <c r="A171">
        <f>IF(Creators!A171="","",Creators!A171)</f>
        <v/>
      </c>
      <c r="B171" s="12">
        <f>IF($A171="","",SUMIF(Costs!$A:$A,$A171,Costs!$F:$F))</f>
        <v/>
      </c>
      <c r="C171" s="12">
        <f>IF($A171="","",SUMIF('Codes &amp; links'!$A:$A,$A171,'Codes &amp; links'!$J:$J))</f>
        <v/>
      </c>
      <c r="D171" s="12">
        <f>IF($A171="","",C171*'Read me'!$B$11)</f>
        <v/>
      </c>
      <c r="E171" s="10">
        <f>IF(OR($A171="",N(B171)=0),"",(D171-B171)/B171)</f>
        <v/>
      </c>
      <c r="F171" s="11">
        <f>IF(OR($A171="",N(B171)=0),"",C171/B171)</f>
        <v/>
      </c>
      <c r="G171">
        <f>IF($A171="","",SUMIF('Codes &amp; links'!$A:$A,$A171,'Codes &amp; links'!$F:$F))</f>
        <v/>
      </c>
      <c r="H171">
        <f>IF($A171="","",COUNTIF(Posts!$B:$B,$A171))</f>
        <v/>
      </c>
      <c r="I171">
        <f>IF($A171="","",SUMIF(Posts!$B:$B,$A171,Posts!$F:$F))</f>
        <v/>
      </c>
      <c r="J171" s="12">
        <f>IF(OR($A171="",N(I171)=0),"",B171/I171*1000)</f>
        <v/>
      </c>
      <c r="K171">
        <f>IF($A171="","",SUMIF(Posts!$B:$B,$A171,Posts!$L:$L))</f>
        <v/>
      </c>
      <c r="L171" s="12">
        <f>IF(OR($A171="",N(K171)=0),"",B171/K171)</f>
        <v/>
      </c>
      <c r="M171" s="12">
        <f>IF(OR($A171="",N(G171)=0),"",B171/G171)</f>
        <v/>
      </c>
    </row>
    <row r="172">
      <c r="A172">
        <f>IF(Creators!A172="","",Creators!A172)</f>
        <v/>
      </c>
      <c r="B172" s="12">
        <f>IF($A172="","",SUMIF(Costs!$A:$A,$A172,Costs!$F:$F))</f>
        <v/>
      </c>
      <c r="C172" s="12">
        <f>IF($A172="","",SUMIF('Codes &amp; links'!$A:$A,$A172,'Codes &amp; links'!$J:$J))</f>
        <v/>
      </c>
      <c r="D172" s="12">
        <f>IF($A172="","",C172*'Read me'!$B$11)</f>
        <v/>
      </c>
      <c r="E172" s="10">
        <f>IF(OR($A172="",N(B172)=0),"",(D172-B172)/B172)</f>
        <v/>
      </c>
      <c r="F172" s="11">
        <f>IF(OR($A172="",N(B172)=0),"",C172/B172)</f>
        <v/>
      </c>
      <c r="G172">
        <f>IF($A172="","",SUMIF('Codes &amp; links'!$A:$A,$A172,'Codes &amp; links'!$F:$F))</f>
        <v/>
      </c>
      <c r="H172">
        <f>IF($A172="","",COUNTIF(Posts!$B:$B,$A172))</f>
        <v/>
      </c>
      <c r="I172">
        <f>IF($A172="","",SUMIF(Posts!$B:$B,$A172,Posts!$F:$F))</f>
        <v/>
      </c>
      <c r="J172" s="12">
        <f>IF(OR($A172="",N(I172)=0),"",B172/I172*1000)</f>
        <v/>
      </c>
      <c r="K172">
        <f>IF($A172="","",SUMIF(Posts!$B:$B,$A172,Posts!$L:$L))</f>
        <v/>
      </c>
      <c r="L172" s="12">
        <f>IF(OR($A172="",N(K172)=0),"",B172/K172)</f>
        <v/>
      </c>
      <c r="M172" s="12">
        <f>IF(OR($A172="",N(G172)=0),"",B172/G172)</f>
        <v/>
      </c>
    </row>
    <row r="173">
      <c r="A173">
        <f>IF(Creators!A173="","",Creators!A173)</f>
        <v/>
      </c>
      <c r="B173" s="12">
        <f>IF($A173="","",SUMIF(Costs!$A:$A,$A173,Costs!$F:$F))</f>
        <v/>
      </c>
      <c r="C173" s="12">
        <f>IF($A173="","",SUMIF('Codes &amp; links'!$A:$A,$A173,'Codes &amp; links'!$J:$J))</f>
        <v/>
      </c>
      <c r="D173" s="12">
        <f>IF($A173="","",C173*'Read me'!$B$11)</f>
        <v/>
      </c>
      <c r="E173" s="10">
        <f>IF(OR($A173="",N(B173)=0),"",(D173-B173)/B173)</f>
        <v/>
      </c>
      <c r="F173" s="11">
        <f>IF(OR($A173="",N(B173)=0),"",C173/B173)</f>
        <v/>
      </c>
      <c r="G173">
        <f>IF($A173="","",SUMIF('Codes &amp; links'!$A:$A,$A173,'Codes &amp; links'!$F:$F))</f>
        <v/>
      </c>
      <c r="H173">
        <f>IF($A173="","",COUNTIF(Posts!$B:$B,$A173))</f>
        <v/>
      </c>
      <c r="I173">
        <f>IF($A173="","",SUMIF(Posts!$B:$B,$A173,Posts!$F:$F))</f>
        <v/>
      </c>
      <c r="J173" s="12">
        <f>IF(OR($A173="",N(I173)=0),"",B173/I173*1000)</f>
        <v/>
      </c>
      <c r="K173">
        <f>IF($A173="","",SUMIF(Posts!$B:$B,$A173,Posts!$L:$L))</f>
        <v/>
      </c>
      <c r="L173" s="12">
        <f>IF(OR($A173="",N(K173)=0),"",B173/K173)</f>
        <v/>
      </c>
      <c r="M173" s="12">
        <f>IF(OR($A173="",N(G173)=0),"",B173/G173)</f>
        <v/>
      </c>
    </row>
    <row r="174">
      <c r="A174">
        <f>IF(Creators!A174="","",Creators!A174)</f>
        <v/>
      </c>
      <c r="B174" s="12">
        <f>IF($A174="","",SUMIF(Costs!$A:$A,$A174,Costs!$F:$F))</f>
        <v/>
      </c>
      <c r="C174" s="12">
        <f>IF($A174="","",SUMIF('Codes &amp; links'!$A:$A,$A174,'Codes &amp; links'!$J:$J))</f>
        <v/>
      </c>
      <c r="D174" s="12">
        <f>IF($A174="","",C174*'Read me'!$B$11)</f>
        <v/>
      </c>
      <c r="E174" s="10">
        <f>IF(OR($A174="",N(B174)=0),"",(D174-B174)/B174)</f>
        <v/>
      </c>
      <c r="F174" s="11">
        <f>IF(OR($A174="",N(B174)=0),"",C174/B174)</f>
        <v/>
      </c>
      <c r="G174">
        <f>IF($A174="","",SUMIF('Codes &amp; links'!$A:$A,$A174,'Codes &amp; links'!$F:$F))</f>
        <v/>
      </c>
      <c r="H174">
        <f>IF($A174="","",COUNTIF(Posts!$B:$B,$A174))</f>
        <v/>
      </c>
      <c r="I174">
        <f>IF($A174="","",SUMIF(Posts!$B:$B,$A174,Posts!$F:$F))</f>
        <v/>
      </c>
      <c r="J174" s="12">
        <f>IF(OR($A174="",N(I174)=0),"",B174/I174*1000)</f>
        <v/>
      </c>
      <c r="K174">
        <f>IF($A174="","",SUMIF(Posts!$B:$B,$A174,Posts!$L:$L))</f>
        <v/>
      </c>
      <c r="L174" s="12">
        <f>IF(OR($A174="",N(K174)=0),"",B174/K174)</f>
        <v/>
      </c>
      <c r="M174" s="12">
        <f>IF(OR($A174="",N(G174)=0),"",B174/G174)</f>
        <v/>
      </c>
    </row>
    <row r="175">
      <c r="A175">
        <f>IF(Creators!A175="","",Creators!A175)</f>
        <v/>
      </c>
      <c r="B175" s="12">
        <f>IF($A175="","",SUMIF(Costs!$A:$A,$A175,Costs!$F:$F))</f>
        <v/>
      </c>
      <c r="C175" s="12">
        <f>IF($A175="","",SUMIF('Codes &amp; links'!$A:$A,$A175,'Codes &amp; links'!$J:$J))</f>
        <v/>
      </c>
      <c r="D175" s="12">
        <f>IF($A175="","",C175*'Read me'!$B$11)</f>
        <v/>
      </c>
      <c r="E175" s="10">
        <f>IF(OR($A175="",N(B175)=0),"",(D175-B175)/B175)</f>
        <v/>
      </c>
      <c r="F175" s="11">
        <f>IF(OR($A175="",N(B175)=0),"",C175/B175)</f>
        <v/>
      </c>
      <c r="G175">
        <f>IF($A175="","",SUMIF('Codes &amp; links'!$A:$A,$A175,'Codes &amp; links'!$F:$F))</f>
        <v/>
      </c>
      <c r="H175">
        <f>IF($A175="","",COUNTIF(Posts!$B:$B,$A175))</f>
        <v/>
      </c>
      <c r="I175">
        <f>IF($A175="","",SUMIF(Posts!$B:$B,$A175,Posts!$F:$F))</f>
        <v/>
      </c>
      <c r="J175" s="12">
        <f>IF(OR($A175="",N(I175)=0),"",B175/I175*1000)</f>
        <v/>
      </c>
      <c r="K175">
        <f>IF($A175="","",SUMIF(Posts!$B:$B,$A175,Posts!$L:$L))</f>
        <v/>
      </c>
      <c r="L175" s="12">
        <f>IF(OR($A175="",N(K175)=0),"",B175/K175)</f>
        <v/>
      </c>
      <c r="M175" s="12">
        <f>IF(OR($A175="",N(G175)=0),"",B175/G175)</f>
        <v/>
      </c>
    </row>
    <row r="176">
      <c r="A176">
        <f>IF(Creators!A176="","",Creators!A176)</f>
        <v/>
      </c>
      <c r="B176" s="12">
        <f>IF($A176="","",SUMIF(Costs!$A:$A,$A176,Costs!$F:$F))</f>
        <v/>
      </c>
      <c r="C176" s="12">
        <f>IF($A176="","",SUMIF('Codes &amp; links'!$A:$A,$A176,'Codes &amp; links'!$J:$J))</f>
        <v/>
      </c>
      <c r="D176" s="12">
        <f>IF($A176="","",C176*'Read me'!$B$11)</f>
        <v/>
      </c>
      <c r="E176" s="10">
        <f>IF(OR($A176="",N(B176)=0),"",(D176-B176)/B176)</f>
        <v/>
      </c>
      <c r="F176" s="11">
        <f>IF(OR($A176="",N(B176)=0),"",C176/B176)</f>
        <v/>
      </c>
      <c r="G176">
        <f>IF($A176="","",SUMIF('Codes &amp; links'!$A:$A,$A176,'Codes &amp; links'!$F:$F))</f>
        <v/>
      </c>
      <c r="H176">
        <f>IF($A176="","",COUNTIF(Posts!$B:$B,$A176))</f>
        <v/>
      </c>
      <c r="I176">
        <f>IF($A176="","",SUMIF(Posts!$B:$B,$A176,Posts!$F:$F))</f>
        <v/>
      </c>
      <c r="J176" s="12">
        <f>IF(OR($A176="",N(I176)=0),"",B176/I176*1000)</f>
        <v/>
      </c>
      <c r="K176">
        <f>IF($A176="","",SUMIF(Posts!$B:$B,$A176,Posts!$L:$L))</f>
        <v/>
      </c>
      <c r="L176" s="12">
        <f>IF(OR($A176="",N(K176)=0),"",B176/K176)</f>
        <v/>
      </c>
      <c r="M176" s="12">
        <f>IF(OR($A176="",N(G176)=0),"",B176/G176)</f>
        <v/>
      </c>
    </row>
    <row r="177">
      <c r="A177">
        <f>IF(Creators!A177="","",Creators!A177)</f>
        <v/>
      </c>
      <c r="B177" s="12">
        <f>IF($A177="","",SUMIF(Costs!$A:$A,$A177,Costs!$F:$F))</f>
        <v/>
      </c>
      <c r="C177" s="12">
        <f>IF($A177="","",SUMIF('Codes &amp; links'!$A:$A,$A177,'Codes &amp; links'!$J:$J))</f>
        <v/>
      </c>
      <c r="D177" s="12">
        <f>IF($A177="","",C177*'Read me'!$B$11)</f>
        <v/>
      </c>
      <c r="E177" s="10">
        <f>IF(OR($A177="",N(B177)=0),"",(D177-B177)/B177)</f>
        <v/>
      </c>
      <c r="F177" s="11">
        <f>IF(OR($A177="",N(B177)=0),"",C177/B177)</f>
        <v/>
      </c>
      <c r="G177">
        <f>IF($A177="","",SUMIF('Codes &amp; links'!$A:$A,$A177,'Codes &amp; links'!$F:$F))</f>
        <v/>
      </c>
      <c r="H177">
        <f>IF($A177="","",COUNTIF(Posts!$B:$B,$A177))</f>
        <v/>
      </c>
      <c r="I177">
        <f>IF($A177="","",SUMIF(Posts!$B:$B,$A177,Posts!$F:$F))</f>
        <v/>
      </c>
      <c r="J177" s="12">
        <f>IF(OR($A177="",N(I177)=0),"",B177/I177*1000)</f>
        <v/>
      </c>
      <c r="K177">
        <f>IF($A177="","",SUMIF(Posts!$B:$B,$A177,Posts!$L:$L))</f>
        <v/>
      </c>
      <c r="L177" s="12">
        <f>IF(OR($A177="",N(K177)=0),"",B177/K177)</f>
        <v/>
      </c>
      <c r="M177" s="12">
        <f>IF(OR($A177="",N(G177)=0),"",B177/G177)</f>
        <v/>
      </c>
    </row>
    <row r="178">
      <c r="A178">
        <f>IF(Creators!A178="","",Creators!A178)</f>
        <v/>
      </c>
      <c r="B178" s="12">
        <f>IF($A178="","",SUMIF(Costs!$A:$A,$A178,Costs!$F:$F))</f>
        <v/>
      </c>
      <c r="C178" s="12">
        <f>IF($A178="","",SUMIF('Codes &amp; links'!$A:$A,$A178,'Codes &amp; links'!$J:$J))</f>
        <v/>
      </c>
      <c r="D178" s="12">
        <f>IF($A178="","",C178*'Read me'!$B$11)</f>
        <v/>
      </c>
      <c r="E178" s="10">
        <f>IF(OR($A178="",N(B178)=0),"",(D178-B178)/B178)</f>
        <v/>
      </c>
      <c r="F178" s="11">
        <f>IF(OR($A178="",N(B178)=0),"",C178/B178)</f>
        <v/>
      </c>
      <c r="G178">
        <f>IF($A178="","",SUMIF('Codes &amp; links'!$A:$A,$A178,'Codes &amp; links'!$F:$F))</f>
        <v/>
      </c>
      <c r="H178">
        <f>IF($A178="","",COUNTIF(Posts!$B:$B,$A178))</f>
        <v/>
      </c>
      <c r="I178">
        <f>IF($A178="","",SUMIF(Posts!$B:$B,$A178,Posts!$F:$F))</f>
        <v/>
      </c>
      <c r="J178" s="12">
        <f>IF(OR($A178="",N(I178)=0),"",B178/I178*1000)</f>
        <v/>
      </c>
      <c r="K178">
        <f>IF($A178="","",SUMIF(Posts!$B:$B,$A178,Posts!$L:$L))</f>
        <v/>
      </c>
      <c r="L178" s="12">
        <f>IF(OR($A178="",N(K178)=0),"",B178/K178)</f>
        <v/>
      </c>
      <c r="M178" s="12">
        <f>IF(OR($A178="",N(G178)=0),"",B178/G178)</f>
        <v/>
      </c>
    </row>
    <row r="179">
      <c r="A179">
        <f>IF(Creators!A179="","",Creators!A179)</f>
        <v/>
      </c>
      <c r="B179" s="12">
        <f>IF($A179="","",SUMIF(Costs!$A:$A,$A179,Costs!$F:$F))</f>
        <v/>
      </c>
      <c r="C179" s="12">
        <f>IF($A179="","",SUMIF('Codes &amp; links'!$A:$A,$A179,'Codes &amp; links'!$J:$J))</f>
        <v/>
      </c>
      <c r="D179" s="12">
        <f>IF($A179="","",C179*'Read me'!$B$11)</f>
        <v/>
      </c>
      <c r="E179" s="10">
        <f>IF(OR($A179="",N(B179)=0),"",(D179-B179)/B179)</f>
        <v/>
      </c>
      <c r="F179" s="11">
        <f>IF(OR($A179="",N(B179)=0),"",C179/B179)</f>
        <v/>
      </c>
      <c r="G179">
        <f>IF($A179="","",SUMIF('Codes &amp; links'!$A:$A,$A179,'Codes &amp; links'!$F:$F))</f>
        <v/>
      </c>
      <c r="H179">
        <f>IF($A179="","",COUNTIF(Posts!$B:$B,$A179))</f>
        <v/>
      </c>
      <c r="I179">
        <f>IF($A179="","",SUMIF(Posts!$B:$B,$A179,Posts!$F:$F))</f>
        <v/>
      </c>
      <c r="J179" s="12">
        <f>IF(OR($A179="",N(I179)=0),"",B179/I179*1000)</f>
        <v/>
      </c>
      <c r="K179">
        <f>IF($A179="","",SUMIF(Posts!$B:$B,$A179,Posts!$L:$L))</f>
        <v/>
      </c>
      <c r="L179" s="12">
        <f>IF(OR($A179="",N(K179)=0),"",B179/K179)</f>
        <v/>
      </c>
      <c r="M179" s="12">
        <f>IF(OR($A179="",N(G179)=0),"",B179/G179)</f>
        <v/>
      </c>
    </row>
    <row r="180">
      <c r="A180">
        <f>IF(Creators!A180="","",Creators!A180)</f>
        <v/>
      </c>
      <c r="B180" s="12">
        <f>IF($A180="","",SUMIF(Costs!$A:$A,$A180,Costs!$F:$F))</f>
        <v/>
      </c>
      <c r="C180" s="12">
        <f>IF($A180="","",SUMIF('Codes &amp; links'!$A:$A,$A180,'Codes &amp; links'!$J:$J))</f>
        <v/>
      </c>
      <c r="D180" s="12">
        <f>IF($A180="","",C180*'Read me'!$B$11)</f>
        <v/>
      </c>
      <c r="E180" s="10">
        <f>IF(OR($A180="",N(B180)=0),"",(D180-B180)/B180)</f>
        <v/>
      </c>
      <c r="F180" s="11">
        <f>IF(OR($A180="",N(B180)=0),"",C180/B180)</f>
        <v/>
      </c>
      <c r="G180">
        <f>IF($A180="","",SUMIF('Codes &amp; links'!$A:$A,$A180,'Codes &amp; links'!$F:$F))</f>
        <v/>
      </c>
      <c r="H180">
        <f>IF($A180="","",COUNTIF(Posts!$B:$B,$A180))</f>
        <v/>
      </c>
      <c r="I180">
        <f>IF($A180="","",SUMIF(Posts!$B:$B,$A180,Posts!$F:$F))</f>
        <v/>
      </c>
      <c r="J180" s="12">
        <f>IF(OR($A180="",N(I180)=0),"",B180/I180*1000)</f>
        <v/>
      </c>
      <c r="K180">
        <f>IF($A180="","",SUMIF(Posts!$B:$B,$A180,Posts!$L:$L))</f>
        <v/>
      </c>
      <c r="L180" s="12">
        <f>IF(OR($A180="",N(K180)=0),"",B180/K180)</f>
        <v/>
      </c>
      <c r="M180" s="12">
        <f>IF(OR($A180="",N(G180)=0),"",B180/G180)</f>
        <v/>
      </c>
    </row>
    <row r="181">
      <c r="A181">
        <f>IF(Creators!A181="","",Creators!A181)</f>
        <v/>
      </c>
      <c r="B181" s="12">
        <f>IF($A181="","",SUMIF(Costs!$A:$A,$A181,Costs!$F:$F))</f>
        <v/>
      </c>
      <c r="C181" s="12">
        <f>IF($A181="","",SUMIF('Codes &amp; links'!$A:$A,$A181,'Codes &amp; links'!$J:$J))</f>
        <v/>
      </c>
      <c r="D181" s="12">
        <f>IF($A181="","",C181*'Read me'!$B$11)</f>
        <v/>
      </c>
      <c r="E181" s="10">
        <f>IF(OR($A181="",N(B181)=0),"",(D181-B181)/B181)</f>
        <v/>
      </c>
      <c r="F181" s="11">
        <f>IF(OR($A181="",N(B181)=0),"",C181/B181)</f>
        <v/>
      </c>
      <c r="G181">
        <f>IF($A181="","",SUMIF('Codes &amp; links'!$A:$A,$A181,'Codes &amp; links'!$F:$F))</f>
        <v/>
      </c>
      <c r="H181">
        <f>IF($A181="","",COUNTIF(Posts!$B:$B,$A181))</f>
        <v/>
      </c>
      <c r="I181">
        <f>IF($A181="","",SUMIF(Posts!$B:$B,$A181,Posts!$F:$F))</f>
        <v/>
      </c>
      <c r="J181" s="12">
        <f>IF(OR($A181="",N(I181)=0),"",B181/I181*1000)</f>
        <v/>
      </c>
      <c r="K181">
        <f>IF($A181="","",SUMIF(Posts!$B:$B,$A181,Posts!$L:$L))</f>
        <v/>
      </c>
      <c r="L181" s="12">
        <f>IF(OR($A181="",N(K181)=0),"",B181/K181)</f>
        <v/>
      </c>
      <c r="M181" s="12">
        <f>IF(OR($A181="",N(G181)=0),"",B181/G181)</f>
        <v/>
      </c>
    </row>
    <row r="182">
      <c r="A182">
        <f>IF(Creators!A182="","",Creators!A182)</f>
        <v/>
      </c>
      <c r="B182" s="12">
        <f>IF($A182="","",SUMIF(Costs!$A:$A,$A182,Costs!$F:$F))</f>
        <v/>
      </c>
      <c r="C182" s="12">
        <f>IF($A182="","",SUMIF('Codes &amp; links'!$A:$A,$A182,'Codes &amp; links'!$J:$J))</f>
        <v/>
      </c>
      <c r="D182" s="12">
        <f>IF($A182="","",C182*'Read me'!$B$11)</f>
        <v/>
      </c>
      <c r="E182" s="10">
        <f>IF(OR($A182="",N(B182)=0),"",(D182-B182)/B182)</f>
        <v/>
      </c>
      <c r="F182" s="11">
        <f>IF(OR($A182="",N(B182)=0),"",C182/B182)</f>
        <v/>
      </c>
      <c r="G182">
        <f>IF($A182="","",SUMIF('Codes &amp; links'!$A:$A,$A182,'Codes &amp; links'!$F:$F))</f>
        <v/>
      </c>
      <c r="H182">
        <f>IF($A182="","",COUNTIF(Posts!$B:$B,$A182))</f>
        <v/>
      </c>
      <c r="I182">
        <f>IF($A182="","",SUMIF(Posts!$B:$B,$A182,Posts!$F:$F))</f>
        <v/>
      </c>
      <c r="J182" s="12">
        <f>IF(OR($A182="",N(I182)=0),"",B182/I182*1000)</f>
        <v/>
      </c>
      <c r="K182">
        <f>IF($A182="","",SUMIF(Posts!$B:$B,$A182,Posts!$L:$L))</f>
        <v/>
      </c>
      <c r="L182" s="12">
        <f>IF(OR($A182="",N(K182)=0),"",B182/K182)</f>
        <v/>
      </c>
      <c r="M182" s="12">
        <f>IF(OR($A182="",N(G182)=0),"",B182/G182)</f>
        <v/>
      </c>
    </row>
    <row r="183">
      <c r="A183">
        <f>IF(Creators!A183="","",Creators!A183)</f>
        <v/>
      </c>
      <c r="B183" s="12">
        <f>IF($A183="","",SUMIF(Costs!$A:$A,$A183,Costs!$F:$F))</f>
        <v/>
      </c>
      <c r="C183" s="12">
        <f>IF($A183="","",SUMIF('Codes &amp; links'!$A:$A,$A183,'Codes &amp; links'!$J:$J))</f>
        <v/>
      </c>
      <c r="D183" s="12">
        <f>IF($A183="","",C183*'Read me'!$B$11)</f>
        <v/>
      </c>
      <c r="E183" s="10">
        <f>IF(OR($A183="",N(B183)=0),"",(D183-B183)/B183)</f>
        <v/>
      </c>
      <c r="F183" s="11">
        <f>IF(OR($A183="",N(B183)=0),"",C183/B183)</f>
        <v/>
      </c>
      <c r="G183">
        <f>IF($A183="","",SUMIF('Codes &amp; links'!$A:$A,$A183,'Codes &amp; links'!$F:$F))</f>
        <v/>
      </c>
      <c r="H183">
        <f>IF($A183="","",COUNTIF(Posts!$B:$B,$A183))</f>
        <v/>
      </c>
      <c r="I183">
        <f>IF($A183="","",SUMIF(Posts!$B:$B,$A183,Posts!$F:$F))</f>
        <v/>
      </c>
      <c r="J183" s="12">
        <f>IF(OR($A183="",N(I183)=0),"",B183/I183*1000)</f>
        <v/>
      </c>
      <c r="K183">
        <f>IF($A183="","",SUMIF(Posts!$B:$B,$A183,Posts!$L:$L))</f>
        <v/>
      </c>
      <c r="L183" s="12">
        <f>IF(OR($A183="",N(K183)=0),"",B183/K183)</f>
        <v/>
      </c>
      <c r="M183" s="12">
        <f>IF(OR($A183="",N(G183)=0),"",B183/G183)</f>
        <v/>
      </c>
    </row>
    <row r="184">
      <c r="A184">
        <f>IF(Creators!A184="","",Creators!A184)</f>
        <v/>
      </c>
      <c r="B184" s="12">
        <f>IF($A184="","",SUMIF(Costs!$A:$A,$A184,Costs!$F:$F))</f>
        <v/>
      </c>
      <c r="C184" s="12">
        <f>IF($A184="","",SUMIF('Codes &amp; links'!$A:$A,$A184,'Codes &amp; links'!$J:$J))</f>
        <v/>
      </c>
      <c r="D184" s="12">
        <f>IF($A184="","",C184*'Read me'!$B$11)</f>
        <v/>
      </c>
      <c r="E184" s="10">
        <f>IF(OR($A184="",N(B184)=0),"",(D184-B184)/B184)</f>
        <v/>
      </c>
      <c r="F184" s="11">
        <f>IF(OR($A184="",N(B184)=0),"",C184/B184)</f>
        <v/>
      </c>
      <c r="G184">
        <f>IF($A184="","",SUMIF('Codes &amp; links'!$A:$A,$A184,'Codes &amp; links'!$F:$F))</f>
        <v/>
      </c>
      <c r="H184">
        <f>IF($A184="","",COUNTIF(Posts!$B:$B,$A184))</f>
        <v/>
      </c>
      <c r="I184">
        <f>IF($A184="","",SUMIF(Posts!$B:$B,$A184,Posts!$F:$F))</f>
        <v/>
      </c>
      <c r="J184" s="12">
        <f>IF(OR($A184="",N(I184)=0),"",B184/I184*1000)</f>
        <v/>
      </c>
      <c r="K184">
        <f>IF($A184="","",SUMIF(Posts!$B:$B,$A184,Posts!$L:$L))</f>
        <v/>
      </c>
      <c r="L184" s="12">
        <f>IF(OR($A184="",N(K184)=0),"",B184/K184)</f>
        <v/>
      </c>
      <c r="M184" s="12">
        <f>IF(OR($A184="",N(G184)=0),"",B184/G184)</f>
        <v/>
      </c>
    </row>
    <row r="185">
      <c r="A185">
        <f>IF(Creators!A185="","",Creators!A185)</f>
        <v/>
      </c>
      <c r="B185" s="12">
        <f>IF($A185="","",SUMIF(Costs!$A:$A,$A185,Costs!$F:$F))</f>
        <v/>
      </c>
      <c r="C185" s="12">
        <f>IF($A185="","",SUMIF('Codes &amp; links'!$A:$A,$A185,'Codes &amp; links'!$J:$J))</f>
        <v/>
      </c>
      <c r="D185" s="12">
        <f>IF($A185="","",C185*'Read me'!$B$11)</f>
        <v/>
      </c>
      <c r="E185" s="10">
        <f>IF(OR($A185="",N(B185)=0),"",(D185-B185)/B185)</f>
        <v/>
      </c>
      <c r="F185" s="11">
        <f>IF(OR($A185="",N(B185)=0),"",C185/B185)</f>
        <v/>
      </c>
      <c r="G185">
        <f>IF($A185="","",SUMIF('Codes &amp; links'!$A:$A,$A185,'Codes &amp; links'!$F:$F))</f>
        <v/>
      </c>
      <c r="H185">
        <f>IF($A185="","",COUNTIF(Posts!$B:$B,$A185))</f>
        <v/>
      </c>
      <c r="I185">
        <f>IF($A185="","",SUMIF(Posts!$B:$B,$A185,Posts!$F:$F))</f>
        <v/>
      </c>
      <c r="J185" s="12">
        <f>IF(OR($A185="",N(I185)=0),"",B185/I185*1000)</f>
        <v/>
      </c>
      <c r="K185">
        <f>IF($A185="","",SUMIF(Posts!$B:$B,$A185,Posts!$L:$L))</f>
        <v/>
      </c>
      <c r="L185" s="12">
        <f>IF(OR($A185="",N(K185)=0),"",B185/K185)</f>
        <v/>
      </c>
      <c r="M185" s="12">
        <f>IF(OR($A185="",N(G185)=0),"",B185/G185)</f>
        <v/>
      </c>
    </row>
    <row r="186">
      <c r="A186">
        <f>IF(Creators!A186="","",Creators!A186)</f>
        <v/>
      </c>
      <c r="B186" s="12">
        <f>IF($A186="","",SUMIF(Costs!$A:$A,$A186,Costs!$F:$F))</f>
        <v/>
      </c>
      <c r="C186" s="12">
        <f>IF($A186="","",SUMIF('Codes &amp; links'!$A:$A,$A186,'Codes &amp; links'!$J:$J))</f>
        <v/>
      </c>
      <c r="D186" s="12">
        <f>IF($A186="","",C186*'Read me'!$B$11)</f>
        <v/>
      </c>
      <c r="E186" s="10">
        <f>IF(OR($A186="",N(B186)=0),"",(D186-B186)/B186)</f>
        <v/>
      </c>
      <c r="F186" s="11">
        <f>IF(OR($A186="",N(B186)=0),"",C186/B186)</f>
        <v/>
      </c>
      <c r="G186">
        <f>IF($A186="","",SUMIF('Codes &amp; links'!$A:$A,$A186,'Codes &amp; links'!$F:$F))</f>
        <v/>
      </c>
      <c r="H186">
        <f>IF($A186="","",COUNTIF(Posts!$B:$B,$A186))</f>
        <v/>
      </c>
      <c r="I186">
        <f>IF($A186="","",SUMIF(Posts!$B:$B,$A186,Posts!$F:$F))</f>
        <v/>
      </c>
      <c r="J186" s="12">
        <f>IF(OR($A186="",N(I186)=0),"",B186/I186*1000)</f>
        <v/>
      </c>
      <c r="K186">
        <f>IF($A186="","",SUMIF(Posts!$B:$B,$A186,Posts!$L:$L))</f>
        <v/>
      </c>
      <c r="L186" s="12">
        <f>IF(OR($A186="",N(K186)=0),"",B186/K186)</f>
        <v/>
      </c>
      <c r="M186" s="12">
        <f>IF(OR($A186="",N(G186)=0),"",B186/G186)</f>
        <v/>
      </c>
    </row>
    <row r="187">
      <c r="A187">
        <f>IF(Creators!A187="","",Creators!A187)</f>
        <v/>
      </c>
      <c r="B187" s="12">
        <f>IF($A187="","",SUMIF(Costs!$A:$A,$A187,Costs!$F:$F))</f>
        <v/>
      </c>
      <c r="C187" s="12">
        <f>IF($A187="","",SUMIF('Codes &amp; links'!$A:$A,$A187,'Codes &amp; links'!$J:$J))</f>
        <v/>
      </c>
      <c r="D187" s="12">
        <f>IF($A187="","",C187*'Read me'!$B$11)</f>
        <v/>
      </c>
      <c r="E187" s="10">
        <f>IF(OR($A187="",N(B187)=0),"",(D187-B187)/B187)</f>
        <v/>
      </c>
      <c r="F187" s="11">
        <f>IF(OR($A187="",N(B187)=0),"",C187/B187)</f>
        <v/>
      </c>
      <c r="G187">
        <f>IF($A187="","",SUMIF('Codes &amp; links'!$A:$A,$A187,'Codes &amp; links'!$F:$F))</f>
        <v/>
      </c>
      <c r="H187">
        <f>IF($A187="","",COUNTIF(Posts!$B:$B,$A187))</f>
        <v/>
      </c>
      <c r="I187">
        <f>IF($A187="","",SUMIF(Posts!$B:$B,$A187,Posts!$F:$F))</f>
        <v/>
      </c>
      <c r="J187" s="12">
        <f>IF(OR($A187="",N(I187)=0),"",B187/I187*1000)</f>
        <v/>
      </c>
      <c r="K187">
        <f>IF($A187="","",SUMIF(Posts!$B:$B,$A187,Posts!$L:$L))</f>
        <v/>
      </c>
      <c r="L187" s="12">
        <f>IF(OR($A187="",N(K187)=0),"",B187/K187)</f>
        <v/>
      </c>
      <c r="M187" s="12">
        <f>IF(OR($A187="",N(G187)=0),"",B187/G187)</f>
        <v/>
      </c>
    </row>
    <row r="188">
      <c r="A188">
        <f>IF(Creators!A188="","",Creators!A188)</f>
        <v/>
      </c>
      <c r="B188" s="12">
        <f>IF($A188="","",SUMIF(Costs!$A:$A,$A188,Costs!$F:$F))</f>
        <v/>
      </c>
      <c r="C188" s="12">
        <f>IF($A188="","",SUMIF('Codes &amp; links'!$A:$A,$A188,'Codes &amp; links'!$J:$J))</f>
        <v/>
      </c>
      <c r="D188" s="12">
        <f>IF($A188="","",C188*'Read me'!$B$11)</f>
        <v/>
      </c>
      <c r="E188" s="10">
        <f>IF(OR($A188="",N(B188)=0),"",(D188-B188)/B188)</f>
        <v/>
      </c>
      <c r="F188" s="11">
        <f>IF(OR($A188="",N(B188)=0),"",C188/B188)</f>
        <v/>
      </c>
      <c r="G188">
        <f>IF($A188="","",SUMIF('Codes &amp; links'!$A:$A,$A188,'Codes &amp; links'!$F:$F))</f>
        <v/>
      </c>
      <c r="H188">
        <f>IF($A188="","",COUNTIF(Posts!$B:$B,$A188))</f>
        <v/>
      </c>
      <c r="I188">
        <f>IF($A188="","",SUMIF(Posts!$B:$B,$A188,Posts!$F:$F))</f>
        <v/>
      </c>
      <c r="J188" s="12">
        <f>IF(OR($A188="",N(I188)=0),"",B188/I188*1000)</f>
        <v/>
      </c>
      <c r="K188">
        <f>IF($A188="","",SUMIF(Posts!$B:$B,$A188,Posts!$L:$L))</f>
        <v/>
      </c>
      <c r="L188" s="12">
        <f>IF(OR($A188="",N(K188)=0),"",B188/K188)</f>
        <v/>
      </c>
      <c r="M188" s="12">
        <f>IF(OR($A188="",N(G188)=0),"",B188/G188)</f>
        <v/>
      </c>
    </row>
    <row r="189">
      <c r="A189">
        <f>IF(Creators!A189="","",Creators!A189)</f>
        <v/>
      </c>
      <c r="B189" s="12">
        <f>IF($A189="","",SUMIF(Costs!$A:$A,$A189,Costs!$F:$F))</f>
        <v/>
      </c>
      <c r="C189" s="12">
        <f>IF($A189="","",SUMIF('Codes &amp; links'!$A:$A,$A189,'Codes &amp; links'!$J:$J))</f>
        <v/>
      </c>
      <c r="D189" s="12">
        <f>IF($A189="","",C189*'Read me'!$B$11)</f>
        <v/>
      </c>
      <c r="E189" s="10">
        <f>IF(OR($A189="",N(B189)=0),"",(D189-B189)/B189)</f>
        <v/>
      </c>
      <c r="F189" s="11">
        <f>IF(OR($A189="",N(B189)=0),"",C189/B189)</f>
        <v/>
      </c>
      <c r="G189">
        <f>IF($A189="","",SUMIF('Codes &amp; links'!$A:$A,$A189,'Codes &amp; links'!$F:$F))</f>
        <v/>
      </c>
      <c r="H189">
        <f>IF($A189="","",COUNTIF(Posts!$B:$B,$A189))</f>
        <v/>
      </c>
      <c r="I189">
        <f>IF($A189="","",SUMIF(Posts!$B:$B,$A189,Posts!$F:$F))</f>
        <v/>
      </c>
      <c r="J189" s="12">
        <f>IF(OR($A189="",N(I189)=0),"",B189/I189*1000)</f>
        <v/>
      </c>
      <c r="K189">
        <f>IF($A189="","",SUMIF(Posts!$B:$B,$A189,Posts!$L:$L))</f>
        <v/>
      </c>
      <c r="L189" s="12">
        <f>IF(OR($A189="",N(K189)=0),"",B189/K189)</f>
        <v/>
      </c>
      <c r="M189" s="12">
        <f>IF(OR($A189="",N(G189)=0),"",B189/G189)</f>
        <v/>
      </c>
    </row>
    <row r="190">
      <c r="A190">
        <f>IF(Creators!A190="","",Creators!A190)</f>
        <v/>
      </c>
      <c r="B190" s="12">
        <f>IF($A190="","",SUMIF(Costs!$A:$A,$A190,Costs!$F:$F))</f>
        <v/>
      </c>
      <c r="C190" s="12">
        <f>IF($A190="","",SUMIF('Codes &amp; links'!$A:$A,$A190,'Codes &amp; links'!$J:$J))</f>
        <v/>
      </c>
      <c r="D190" s="12">
        <f>IF($A190="","",C190*'Read me'!$B$11)</f>
        <v/>
      </c>
      <c r="E190" s="10">
        <f>IF(OR($A190="",N(B190)=0),"",(D190-B190)/B190)</f>
        <v/>
      </c>
      <c r="F190" s="11">
        <f>IF(OR($A190="",N(B190)=0),"",C190/B190)</f>
        <v/>
      </c>
      <c r="G190">
        <f>IF($A190="","",SUMIF('Codes &amp; links'!$A:$A,$A190,'Codes &amp; links'!$F:$F))</f>
        <v/>
      </c>
      <c r="H190">
        <f>IF($A190="","",COUNTIF(Posts!$B:$B,$A190))</f>
        <v/>
      </c>
      <c r="I190">
        <f>IF($A190="","",SUMIF(Posts!$B:$B,$A190,Posts!$F:$F))</f>
        <v/>
      </c>
      <c r="J190" s="12">
        <f>IF(OR($A190="",N(I190)=0),"",B190/I190*1000)</f>
        <v/>
      </c>
      <c r="K190">
        <f>IF($A190="","",SUMIF(Posts!$B:$B,$A190,Posts!$L:$L))</f>
        <v/>
      </c>
      <c r="L190" s="12">
        <f>IF(OR($A190="",N(K190)=0),"",B190/K190)</f>
        <v/>
      </c>
      <c r="M190" s="12">
        <f>IF(OR($A190="",N(G190)=0),"",B190/G190)</f>
        <v/>
      </c>
    </row>
    <row r="191">
      <c r="A191">
        <f>IF(Creators!A191="","",Creators!A191)</f>
        <v/>
      </c>
      <c r="B191" s="12">
        <f>IF($A191="","",SUMIF(Costs!$A:$A,$A191,Costs!$F:$F))</f>
        <v/>
      </c>
      <c r="C191" s="12">
        <f>IF($A191="","",SUMIF('Codes &amp; links'!$A:$A,$A191,'Codes &amp; links'!$J:$J))</f>
        <v/>
      </c>
      <c r="D191" s="12">
        <f>IF($A191="","",C191*'Read me'!$B$11)</f>
        <v/>
      </c>
      <c r="E191" s="10">
        <f>IF(OR($A191="",N(B191)=0),"",(D191-B191)/B191)</f>
        <v/>
      </c>
      <c r="F191" s="11">
        <f>IF(OR($A191="",N(B191)=0),"",C191/B191)</f>
        <v/>
      </c>
      <c r="G191">
        <f>IF($A191="","",SUMIF('Codes &amp; links'!$A:$A,$A191,'Codes &amp; links'!$F:$F))</f>
        <v/>
      </c>
      <c r="H191">
        <f>IF($A191="","",COUNTIF(Posts!$B:$B,$A191))</f>
        <v/>
      </c>
      <c r="I191">
        <f>IF($A191="","",SUMIF(Posts!$B:$B,$A191,Posts!$F:$F))</f>
        <v/>
      </c>
      <c r="J191" s="12">
        <f>IF(OR($A191="",N(I191)=0),"",B191/I191*1000)</f>
        <v/>
      </c>
      <c r="K191">
        <f>IF($A191="","",SUMIF(Posts!$B:$B,$A191,Posts!$L:$L))</f>
        <v/>
      </c>
      <c r="L191" s="12">
        <f>IF(OR($A191="",N(K191)=0),"",B191/K191)</f>
        <v/>
      </c>
      <c r="M191" s="12">
        <f>IF(OR($A191="",N(G191)=0),"",B191/G191)</f>
        <v/>
      </c>
    </row>
    <row r="192">
      <c r="A192">
        <f>IF(Creators!A192="","",Creators!A192)</f>
        <v/>
      </c>
      <c r="B192" s="12">
        <f>IF($A192="","",SUMIF(Costs!$A:$A,$A192,Costs!$F:$F))</f>
        <v/>
      </c>
      <c r="C192" s="12">
        <f>IF($A192="","",SUMIF('Codes &amp; links'!$A:$A,$A192,'Codes &amp; links'!$J:$J))</f>
        <v/>
      </c>
      <c r="D192" s="12">
        <f>IF($A192="","",C192*'Read me'!$B$11)</f>
        <v/>
      </c>
      <c r="E192" s="10">
        <f>IF(OR($A192="",N(B192)=0),"",(D192-B192)/B192)</f>
        <v/>
      </c>
      <c r="F192" s="11">
        <f>IF(OR($A192="",N(B192)=0),"",C192/B192)</f>
        <v/>
      </c>
      <c r="G192">
        <f>IF($A192="","",SUMIF('Codes &amp; links'!$A:$A,$A192,'Codes &amp; links'!$F:$F))</f>
        <v/>
      </c>
      <c r="H192">
        <f>IF($A192="","",COUNTIF(Posts!$B:$B,$A192))</f>
        <v/>
      </c>
      <c r="I192">
        <f>IF($A192="","",SUMIF(Posts!$B:$B,$A192,Posts!$F:$F))</f>
        <v/>
      </c>
      <c r="J192" s="12">
        <f>IF(OR($A192="",N(I192)=0),"",B192/I192*1000)</f>
        <v/>
      </c>
      <c r="K192">
        <f>IF($A192="","",SUMIF(Posts!$B:$B,$A192,Posts!$L:$L))</f>
        <v/>
      </c>
      <c r="L192" s="12">
        <f>IF(OR($A192="",N(K192)=0),"",B192/K192)</f>
        <v/>
      </c>
      <c r="M192" s="12">
        <f>IF(OR($A192="",N(G192)=0),"",B192/G192)</f>
        <v/>
      </c>
    </row>
    <row r="193">
      <c r="A193">
        <f>IF(Creators!A193="","",Creators!A193)</f>
        <v/>
      </c>
      <c r="B193" s="12">
        <f>IF($A193="","",SUMIF(Costs!$A:$A,$A193,Costs!$F:$F))</f>
        <v/>
      </c>
      <c r="C193" s="12">
        <f>IF($A193="","",SUMIF('Codes &amp; links'!$A:$A,$A193,'Codes &amp; links'!$J:$J))</f>
        <v/>
      </c>
      <c r="D193" s="12">
        <f>IF($A193="","",C193*'Read me'!$B$11)</f>
        <v/>
      </c>
      <c r="E193" s="10">
        <f>IF(OR($A193="",N(B193)=0),"",(D193-B193)/B193)</f>
        <v/>
      </c>
      <c r="F193" s="11">
        <f>IF(OR($A193="",N(B193)=0),"",C193/B193)</f>
        <v/>
      </c>
      <c r="G193">
        <f>IF($A193="","",SUMIF('Codes &amp; links'!$A:$A,$A193,'Codes &amp; links'!$F:$F))</f>
        <v/>
      </c>
      <c r="H193">
        <f>IF($A193="","",COUNTIF(Posts!$B:$B,$A193))</f>
        <v/>
      </c>
      <c r="I193">
        <f>IF($A193="","",SUMIF(Posts!$B:$B,$A193,Posts!$F:$F))</f>
        <v/>
      </c>
      <c r="J193" s="12">
        <f>IF(OR($A193="",N(I193)=0),"",B193/I193*1000)</f>
        <v/>
      </c>
      <c r="K193">
        <f>IF($A193="","",SUMIF(Posts!$B:$B,$A193,Posts!$L:$L))</f>
        <v/>
      </c>
      <c r="L193" s="12">
        <f>IF(OR($A193="",N(K193)=0),"",B193/K193)</f>
        <v/>
      </c>
      <c r="M193" s="12">
        <f>IF(OR($A193="",N(G193)=0),"",B193/G193)</f>
        <v/>
      </c>
    </row>
    <row r="194">
      <c r="A194">
        <f>IF(Creators!A194="","",Creators!A194)</f>
        <v/>
      </c>
      <c r="B194" s="12">
        <f>IF($A194="","",SUMIF(Costs!$A:$A,$A194,Costs!$F:$F))</f>
        <v/>
      </c>
      <c r="C194" s="12">
        <f>IF($A194="","",SUMIF('Codes &amp; links'!$A:$A,$A194,'Codes &amp; links'!$J:$J))</f>
        <v/>
      </c>
      <c r="D194" s="12">
        <f>IF($A194="","",C194*'Read me'!$B$11)</f>
        <v/>
      </c>
      <c r="E194" s="10">
        <f>IF(OR($A194="",N(B194)=0),"",(D194-B194)/B194)</f>
        <v/>
      </c>
      <c r="F194" s="11">
        <f>IF(OR($A194="",N(B194)=0),"",C194/B194)</f>
        <v/>
      </c>
      <c r="G194">
        <f>IF($A194="","",SUMIF('Codes &amp; links'!$A:$A,$A194,'Codes &amp; links'!$F:$F))</f>
        <v/>
      </c>
      <c r="H194">
        <f>IF($A194="","",COUNTIF(Posts!$B:$B,$A194))</f>
        <v/>
      </c>
      <c r="I194">
        <f>IF($A194="","",SUMIF(Posts!$B:$B,$A194,Posts!$F:$F))</f>
        <v/>
      </c>
      <c r="J194" s="12">
        <f>IF(OR($A194="",N(I194)=0),"",B194/I194*1000)</f>
        <v/>
      </c>
      <c r="K194">
        <f>IF($A194="","",SUMIF(Posts!$B:$B,$A194,Posts!$L:$L))</f>
        <v/>
      </c>
      <c r="L194" s="12">
        <f>IF(OR($A194="",N(K194)=0),"",B194/K194)</f>
        <v/>
      </c>
      <c r="M194" s="12">
        <f>IF(OR($A194="",N(G194)=0),"",B194/G194)</f>
        <v/>
      </c>
    </row>
    <row r="195">
      <c r="A195">
        <f>IF(Creators!A195="","",Creators!A195)</f>
        <v/>
      </c>
      <c r="B195" s="12">
        <f>IF($A195="","",SUMIF(Costs!$A:$A,$A195,Costs!$F:$F))</f>
        <v/>
      </c>
      <c r="C195" s="12">
        <f>IF($A195="","",SUMIF('Codes &amp; links'!$A:$A,$A195,'Codes &amp; links'!$J:$J))</f>
        <v/>
      </c>
      <c r="D195" s="12">
        <f>IF($A195="","",C195*'Read me'!$B$11)</f>
        <v/>
      </c>
      <c r="E195" s="10">
        <f>IF(OR($A195="",N(B195)=0),"",(D195-B195)/B195)</f>
        <v/>
      </c>
      <c r="F195" s="11">
        <f>IF(OR($A195="",N(B195)=0),"",C195/B195)</f>
        <v/>
      </c>
      <c r="G195">
        <f>IF($A195="","",SUMIF('Codes &amp; links'!$A:$A,$A195,'Codes &amp; links'!$F:$F))</f>
        <v/>
      </c>
      <c r="H195">
        <f>IF($A195="","",COUNTIF(Posts!$B:$B,$A195))</f>
        <v/>
      </c>
      <c r="I195">
        <f>IF($A195="","",SUMIF(Posts!$B:$B,$A195,Posts!$F:$F))</f>
        <v/>
      </c>
      <c r="J195" s="12">
        <f>IF(OR($A195="",N(I195)=0),"",B195/I195*1000)</f>
        <v/>
      </c>
      <c r="K195">
        <f>IF($A195="","",SUMIF(Posts!$B:$B,$A195,Posts!$L:$L))</f>
        <v/>
      </c>
      <c r="L195" s="12">
        <f>IF(OR($A195="",N(K195)=0),"",B195/K195)</f>
        <v/>
      </c>
      <c r="M195" s="12">
        <f>IF(OR($A195="",N(G195)=0),"",B195/G195)</f>
        <v/>
      </c>
    </row>
    <row r="196">
      <c r="A196">
        <f>IF(Creators!A196="","",Creators!A196)</f>
        <v/>
      </c>
      <c r="B196" s="12">
        <f>IF($A196="","",SUMIF(Costs!$A:$A,$A196,Costs!$F:$F))</f>
        <v/>
      </c>
      <c r="C196" s="12">
        <f>IF($A196="","",SUMIF('Codes &amp; links'!$A:$A,$A196,'Codes &amp; links'!$J:$J))</f>
        <v/>
      </c>
      <c r="D196" s="12">
        <f>IF($A196="","",C196*'Read me'!$B$11)</f>
        <v/>
      </c>
      <c r="E196" s="10">
        <f>IF(OR($A196="",N(B196)=0),"",(D196-B196)/B196)</f>
        <v/>
      </c>
      <c r="F196" s="11">
        <f>IF(OR($A196="",N(B196)=0),"",C196/B196)</f>
        <v/>
      </c>
      <c r="G196">
        <f>IF($A196="","",SUMIF('Codes &amp; links'!$A:$A,$A196,'Codes &amp; links'!$F:$F))</f>
        <v/>
      </c>
      <c r="H196">
        <f>IF($A196="","",COUNTIF(Posts!$B:$B,$A196))</f>
        <v/>
      </c>
      <c r="I196">
        <f>IF($A196="","",SUMIF(Posts!$B:$B,$A196,Posts!$F:$F))</f>
        <v/>
      </c>
      <c r="J196" s="12">
        <f>IF(OR($A196="",N(I196)=0),"",B196/I196*1000)</f>
        <v/>
      </c>
      <c r="K196">
        <f>IF($A196="","",SUMIF(Posts!$B:$B,$A196,Posts!$L:$L))</f>
        <v/>
      </c>
      <c r="L196" s="12">
        <f>IF(OR($A196="",N(K196)=0),"",B196/K196)</f>
        <v/>
      </c>
      <c r="M196" s="12">
        <f>IF(OR($A196="",N(G196)=0),"",B196/G196)</f>
        <v/>
      </c>
    </row>
    <row r="197">
      <c r="A197">
        <f>IF(Creators!A197="","",Creators!A197)</f>
        <v/>
      </c>
      <c r="B197" s="12">
        <f>IF($A197="","",SUMIF(Costs!$A:$A,$A197,Costs!$F:$F))</f>
        <v/>
      </c>
      <c r="C197" s="12">
        <f>IF($A197="","",SUMIF('Codes &amp; links'!$A:$A,$A197,'Codes &amp; links'!$J:$J))</f>
        <v/>
      </c>
      <c r="D197" s="12">
        <f>IF($A197="","",C197*'Read me'!$B$11)</f>
        <v/>
      </c>
      <c r="E197" s="10">
        <f>IF(OR($A197="",N(B197)=0),"",(D197-B197)/B197)</f>
        <v/>
      </c>
      <c r="F197" s="11">
        <f>IF(OR($A197="",N(B197)=0),"",C197/B197)</f>
        <v/>
      </c>
      <c r="G197">
        <f>IF($A197="","",SUMIF('Codes &amp; links'!$A:$A,$A197,'Codes &amp; links'!$F:$F))</f>
        <v/>
      </c>
      <c r="H197">
        <f>IF($A197="","",COUNTIF(Posts!$B:$B,$A197))</f>
        <v/>
      </c>
      <c r="I197">
        <f>IF($A197="","",SUMIF(Posts!$B:$B,$A197,Posts!$F:$F))</f>
        <v/>
      </c>
      <c r="J197" s="12">
        <f>IF(OR($A197="",N(I197)=0),"",B197/I197*1000)</f>
        <v/>
      </c>
      <c r="K197">
        <f>IF($A197="","",SUMIF(Posts!$B:$B,$A197,Posts!$L:$L))</f>
        <v/>
      </c>
      <c r="L197" s="12">
        <f>IF(OR($A197="",N(K197)=0),"",B197/K197)</f>
        <v/>
      </c>
      <c r="M197" s="12">
        <f>IF(OR($A197="",N(G197)=0),"",B197/G197)</f>
        <v/>
      </c>
    </row>
    <row r="198">
      <c r="A198">
        <f>IF(Creators!A198="","",Creators!A198)</f>
        <v/>
      </c>
      <c r="B198" s="12">
        <f>IF($A198="","",SUMIF(Costs!$A:$A,$A198,Costs!$F:$F))</f>
        <v/>
      </c>
      <c r="C198" s="12">
        <f>IF($A198="","",SUMIF('Codes &amp; links'!$A:$A,$A198,'Codes &amp; links'!$J:$J))</f>
        <v/>
      </c>
      <c r="D198" s="12">
        <f>IF($A198="","",C198*'Read me'!$B$11)</f>
        <v/>
      </c>
      <c r="E198" s="10">
        <f>IF(OR($A198="",N(B198)=0),"",(D198-B198)/B198)</f>
        <v/>
      </c>
      <c r="F198" s="11">
        <f>IF(OR($A198="",N(B198)=0),"",C198/B198)</f>
        <v/>
      </c>
      <c r="G198">
        <f>IF($A198="","",SUMIF('Codes &amp; links'!$A:$A,$A198,'Codes &amp; links'!$F:$F))</f>
        <v/>
      </c>
      <c r="H198">
        <f>IF($A198="","",COUNTIF(Posts!$B:$B,$A198))</f>
        <v/>
      </c>
      <c r="I198">
        <f>IF($A198="","",SUMIF(Posts!$B:$B,$A198,Posts!$F:$F))</f>
        <v/>
      </c>
      <c r="J198" s="12">
        <f>IF(OR($A198="",N(I198)=0),"",B198/I198*1000)</f>
        <v/>
      </c>
      <c r="K198">
        <f>IF($A198="","",SUMIF(Posts!$B:$B,$A198,Posts!$L:$L))</f>
        <v/>
      </c>
      <c r="L198" s="12">
        <f>IF(OR($A198="",N(K198)=0),"",B198/K198)</f>
        <v/>
      </c>
      <c r="M198" s="12">
        <f>IF(OR($A198="",N(G198)=0),"",B198/G198)</f>
        <v/>
      </c>
    </row>
    <row r="199">
      <c r="A199">
        <f>IF(Creators!A199="","",Creators!A199)</f>
        <v/>
      </c>
      <c r="B199" s="12">
        <f>IF($A199="","",SUMIF(Costs!$A:$A,$A199,Costs!$F:$F))</f>
        <v/>
      </c>
      <c r="C199" s="12">
        <f>IF($A199="","",SUMIF('Codes &amp; links'!$A:$A,$A199,'Codes &amp; links'!$J:$J))</f>
        <v/>
      </c>
      <c r="D199" s="12">
        <f>IF($A199="","",C199*'Read me'!$B$11)</f>
        <v/>
      </c>
      <c r="E199" s="10">
        <f>IF(OR($A199="",N(B199)=0),"",(D199-B199)/B199)</f>
        <v/>
      </c>
      <c r="F199" s="11">
        <f>IF(OR($A199="",N(B199)=0),"",C199/B199)</f>
        <v/>
      </c>
      <c r="G199">
        <f>IF($A199="","",SUMIF('Codes &amp; links'!$A:$A,$A199,'Codes &amp; links'!$F:$F))</f>
        <v/>
      </c>
      <c r="H199">
        <f>IF($A199="","",COUNTIF(Posts!$B:$B,$A199))</f>
        <v/>
      </c>
      <c r="I199">
        <f>IF($A199="","",SUMIF(Posts!$B:$B,$A199,Posts!$F:$F))</f>
        <v/>
      </c>
      <c r="J199" s="12">
        <f>IF(OR($A199="",N(I199)=0),"",B199/I199*1000)</f>
        <v/>
      </c>
      <c r="K199">
        <f>IF($A199="","",SUMIF(Posts!$B:$B,$A199,Posts!$L:$L))</f>
        <v/>
      </c>
      <c r="L199" s="12">
        <f>IF(OR($A199="",N(K199)=0),"",B199/K199)</f>
        <v/>
      </c>
      <c r="M199" s="12">
        <f>IF(OR($A199="",N(G199)=0),"",B199/G199)</f>
        <v/>
      </c>
    </row>
    <row r="200">
      <c r="A200">
        <f>IF(Creators!A200="","",Creators!A200)</f>
        <v/>
      </c>
      <c r="B200" s="12">
        <f>IF($A200="","",SUMIF(Costs!$A:$A,$A200,Costs!$F:$F))</f>
        <v/>
      </c>
      <c r="C200" s="12">
        <f>IF($A200="","",SUMIF('Codes &amp; links'!$A:$A,$A200,'Codes &amp; links'!$J:$J))</f>
        <v/>
      </c>
      <c r="D200" s="12">
        <f>IF($A200="","",C200*'Read me'!$B$11)</f>
        <v/>
      </c>
      <c r="E200" s="10">
        <f>IF(OR($A200="",N(B200)=0),"",(D200-B200)/B200)</f>
        <v/>
      </c>
      <c r="F200" s="11">
        <f>IF(OR($A200="",N(B200)=0),"",C200/B200)</f>
        <v/>
      </c>
      <c r="G200">
        <f>IF($A200="","",SUMIF('Codes &amp; links'!$A:$A,$A200,'Codes &amp; links'!$F:$F))</f>
        <v/>
      </c>
      <c r="H200">
        <f>IF($A200="","",COUNTIF(Posts!$B:$B,$A200))</f>
        <v/>
      </c>
      <c r="I200">
        <f>IF($A200="","",SUMIF(Posts!$B:$B,$A200,Posts!$F:$F))</f>
        <v/>
      </c>
      <c r="J200" s="12">
        <f>IF(OR($A200="",N(I200)=0),"",B200/I200*1000)</f>
        <v/>
      </c>
      <c r="K200">
        <f>IF($A200="","",SUMIF(Posts!$B:$B,$A200,Posts!$L:$L))</f>
        <v/>
      </c>
      <c r="L200" s="12">
        <f>IF(OR($A200="",N(K200)=0),"",B200/K200)</f>
        <v/>
      </c>
      <c r="M200" s="12">
        <f>IF(OR($A200="",N(G200)=0),"",B200/G200)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2026-09-23T17:48:12Z</dcterms:created>
  <dcterms:modified xsi:type="dcterms:W3CDTF">2026-09-23T17:48:12Z</dcterms:modified>
</cp:coreProperties>
</file>